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ЭтаКнига" defaultThemeVersion="124226"/>
  <bookViews>
    <workbookView xWindow="120" yWindow="120" windowWidth="19320" windowHeight="10950"/>
  </bookViews>
  <sheets>
    <sheet name="разд" sheetId="3" r:id="rId1"/>
  </sheets>
  <definedNames>
    <definedName name="bbi1iepey541b3erm5gspvzrtk" localSheetId="0">#REF!</definedName>
    <definedName name="bbi1iepey541b3erm5gspvzrtk">#REF!</definedName>
    <definedName name="eaho2ejrtdbq5dbiou1fruoidk" localSheetId="0">#REF!</definedName>
    <definedName name="eaho2ejrtdbq5dbiou1fruoidk">#REF!</definedName>
    <definedName name="frupzostrx2engzlq5coj1izgc" localSheetId="0">#REF!</definedName>
    <definedName name="frupzostrx2engzlq5coj1izgc">#REF!</definedName>
    <definedName name="hxw0shfsad1bl0w3rcqndiwdqc" localSheetId="0">#REF!</definedName>
    <definedName name="hxw0shfsad1bl0w3rcqndiwdqc">#REF!</definedName>
    <definedName name="idhebtridp4g55tiidmllpbcck" localSheetId="0">#REF!</definedName>
    <definedName name="idhebtridp4g55tiidmllpbcck">#REF!</definedName>
    <definedName name="ilgrxtqehl5ojfb14epb1v0vpk" localSheetId="0">#REF!</definedName>
    <definedName name="ilgrxtqehl5ojfb14epb1v0vpk">#REF!</definedName>
    <definedName name="iukfigxpatbnff5s3qskal4gtw" localSheetId="0">#REF!</definedName>
    <definedName name="iukfigxpatbnff5s3qskal4gtw">#REF!</definedName>
    <definedName name="jbdrlm0jnl44bjyvb5parwosvs" localSheetId="0">#REF!</definedName>
    <definedName name="jbdrlm0jnl44bjyvb5parwosvs">#REF!</definedName>
    <definedName name="jmacmxvbgdblzh0tvh4m0gadvc" localSheetId="0">#REF!</definedName>
    <definedName name="jmacmxvbgdblzh0tvh4m0gadvc">#REF!</definedName>
    <definedName name="lens0r1dzt0ivfvdjvc15ibd1c" localSheetId="0">#REF!</definedName>
    <definedName name="lens0r1dzt0ivfvdjvc15ibd1c">#REF!</definedName>
    <definedName name="lzvlrjqro14zjenw2ueuj40zww" localSheetId="0">#REF!</definedName>
    <definedName name="lzvlrjqro14zjenw2ueuj40zww">#REF!</definedName>
    <definedName name="miceqmminp2t5fkvq3dcp5azms" localSheetId="0">#REF!</definedName>
    <definedName name="miceqmminp2t5fkvq3dcp5azms">#REF!</definedName>
    <definedName name="muebv3fbrh0nbhfkcvkdiuichg" localSheetId="0">#REF!</definedName>
    <definedName name="muebv3fbrh0nbhfkcvkdiuichg">#REF!</definedName>
    <definedName name="oishsvraxpbc3jz3kk3m5zcwm0" localSheetId="0">#REF!</definedName>
    <definedName name="oishsvraxpbc3jz3kk3m5zcwm0">#REF!</definedName>
    <definedName name="pf4ktio2ct2wb5lic4d0ij22zg" localSheetId="0">#REF!</definedName>
    <definedName name="pf4ktio2ct2wb5lic4d0ij22zg">#REF!</definedName>
    <definedName name="qhgcjeqs4xbh5af0b0knrgslds" localSheetId="0">#REF!</definedName>
    <definedName name="qhgcjeqs4xbh5af0b0knrgslds">#REF!</definedName>
    <definedName name="qm1r2zbyvxaabczgs5nd53xmq4" localSheetId="0">#REF!</definedName>
    <definedName name="qm1r2zbyvxaabczgs5nd53xmq4">#REF!</definedName>
    <definedName name="qunp1nijp1aaxbgswizf0lz200" localSheetId="0">#REF!</definedName>
    <definedName name="qunp1nijp1aaxbgswizf0lz200">#REF!</definedName>
    <definedName name="rcn525ywmx4pde1kn3aevp0dfk" localSheetId="0">#REF!</definedName>
    <definedName name="rcn525ywmx4pde1kn3aevp0dfk">#REF!</definedName>
    <definedName name="swpjxblu3dbu33cqzchc5hkk0w" localSheetId="0">#REF!</definedName>
    <definedName name="swpjxblu3dbu33cqzchc5hkk0w">#REF!</definedName>
    <definedName name="syjdhdk35p4nh3cjfxnviauzls" localSheetId="0">#REF!</definedName>
    <definedName name="syjdhdk35p4nh3cjfxnviauzls">#REF!</definedName>
    <definedName name="t1iocfpqd13el1y2ekxnfpwstw" localSheetId="0">#REF!</definedName>
    <definedName name="t1iocfpqd13el1y2ekxnfpwstw">#REF!</definedName>
    <definedName name="tqwxsrwtrd3p34nrtmvfunozag" localSheetId="0">#REF!</definedName>
    <definedName name="tqwxsrwtrd3p34nrtmvfunozag">#REF!</definedName>
    <definedName name="u1m5vran2x1y11qx5xfu2j4tz4" localSheetId="0">#REF!</definedName>
    <definedName name="u1m5vran2x1y11qx5xfu2j4tz4">#REF!</definedName>
    <definedName name="ua41amkhph5c1h53xxk2wbxxpk" localSheetId="0">#REF!</definedName>
    <definedName name="ua41amkhph5c1h53xxk2wbxxpk">#REF!</definedName>
    <definedName name="vm2ikyzfyl3c3f2vbofwexhk2c" localSheetId="0">#REF!</definedName>
    <definedName name="vm2ikyzfyl3c3f2vbofwexhk2c">#REF!</definedName>
    <definedName name="whvhn4kg25bcn2skpkb3bqydz4" localSheetId="0">#REF!</definedName>
    <definedName name="whvhn4kg25bcn2skpkb3bqydz4">#REF!</definedName>
    <definedName name="wqazcjs4o12a5adpyzuqhb5cko" localSheetId="0">#REF!</definedName>
    <definedName name="wqazcjs4o12a5adpyzuqhb5cko">#REF!</definedName>
    <definedName name="x50bwhcspt2rtgjg0vg0hfk2ns" localSheetId="0">#REF!</definedName>
    <definedName name="x50bwhcspt2rtgjg0vg0hfk2ns">#REF!</definedName>
    <definedName name="xfiudkw3z5aq3govpiyzsxyki0" localSheetId="0">#REF!</definedName>
    <definedName name="xfiudkw3z5aq3govpiyzsxyki0">#REF!</definedName>
  </definedNames>
  <calcPr calcId="124519"/>
</workbook>
</file>

<file path=xl/calcChain.xml><?xml version="1.0" encoding="utf-8"?>
<calcChain xmlns="http://schemas.openxmlformats.org/spreadsheetml/2006/main">
  <c r="J5" i="3"/>
  <c r="J86" l="1"/>
  <c r="J52" l="1"/>
  <c r="J51" s="1"/>
  <c r="J48" l="1"/>
  <c r="J47" s="1"/>
  <c r="J41" s="1"/>
  <c r="J43"/>
  <c r="G85" l="1"/>
  <c r="G84"/>
  <c r="G83"/>
  <c r="G82"/>
  <c r="G73"/>
  <c r="G72"/>
  <c r="G71"/>
  <c r="G70"/>
  <c r="G69"/>
  <c r="G68"/>
  <c r="G67"/>
  <c r="G66"/>
  <c r="G65"/>
  <c r="G64"/>
  <c r="G63"/>
  <c r="G62"/>
  <c r="G61"/>
  <c r="G57"/>
  <c r="G56"/>
  <c r="G55"/>
  <c r="G54"/>
  <c r="G60"/>
  <c r="G59"/>
  <c r="G58"/>
  <c r="G49"/>
  <c r="G48"/>
  <c r="G47"/>
  <c r="G46"/>
  <c r="G45"/>
  <c r="G44"/>
  <c r="G43"/>
  <c r="G42"/>
  <c r="G41"/>
  <c r="G81"/>
  <c r="G80"/>
  <c r="G79"/>
  <c r="G78"/>
  <c r="G40"/>
  <c r="J40" s="1"/>
  <c r="G39"/>
  <c r="J39" s="1"/>
  <c r="G38"/>
  <c r="J38" s="1"/>
  <c r="G37"/>
  <c r="J37" s="1"/>
  <c r="G36"/>
  <c r="J36" s="1"/>
  <c r="G35"/>
  <c r="J35" s="1"/>
  <c r="G34"/>
  <c r="J34" s="1"/>
  <c r="G33"/>
  <c r="J33" s="1"/>
  <c r="G32"/>
  <c r="J32" s="1"/>
  <c r="G31"/>
  <c r="J31" s="1"/>
  <c r="G30"/>
  <c r="J30" s="1"/>
  <c r="G29"/>
  <c r="J29" s="1"/>
  <c r="G28"/>
  <c r="J28" s="1"/>
  <c r="G27"/>
  <c r="J27" s="1"/>
  <c r="G26"/>
  <c r="J26" s="1"/>
  <c r="G25"/>
  <c r="J25" s="1"/>
  <c r="G24"/>
  <c r="J24" s="1"/>
  <c r="G23"/>
  <c r="J23" s="1"/>
  <c r="G22"/>
  <c r="J22" s="1"/>
  <c r="G21"/>
  <c r="J21" s="1"/>
  <c r="G20"/>
  <c r="J20" s="1"/>
  <c r="G19"/>
  <c r="J19" s="1"/>
  <c r="G18"/>
  <c r="J18" s="1"/>
  <c r="G17"/>
  <c r="J17" s="1"/>
  <c r="G16"/>
  <c r="J16" s="1"/>
  <c r="G15"/>
  <c r="J15" s="1"/>
  <c r="G14"/>
  <c r="J14" s="1"/>
  <c r="F10"/>
  <c r="E10"/>
</calcChain>
</file>

<file path=xl/sharedStrings.xml><?xml version="1.0" encoding="utf-8"?>
<sst xmlns="http://schemas.openxmlformats.org/spreadsheetml/2006/main" count="306" uniqueCount="121">
  <si>
    <t>Название
Формируется автоматически</t>
  </si>
  <si>
    <t>Название</t>
  </si>
  <si>
    <t>ФКР
Код</t>
  </si>
  <si>
    <t>Код ФКР</t>
  </si>
  <si>
    <t>Формула
Целевая статья</t>
  </si>
  <si>
    <t>Целевая статья</t>
  </si>
  <si>
    <t>ВР
Код</t>
  </si>
  <si>
    <t>Код ВР</t>
  </si>
  <si>
    <t>Все администраторы</t>
  </si>
  <si>
    <t/>
  </si>
  <si>
    <t>тыс.руб.</t>
  </si>
  <si>
    <t>Вид расходов</t>
  </si>
  <si>
    <t>Итого</t>
  </si>
  <si>
    <t>0104</t>
  </si>
  <si>
    <t>Муниципальная программа «Управление муниципальными финансами»</t>
  </si>
  <si>
    <t>1000000</t>
  </si>
  <si>
    <t>Подпрограмма «Организация бюджетного процесса»</t>
  </si>
  <si>
    <t>1010000</t>
  </si>
  <si>
    <t>Фонд оплаты труда государственных (муниципальных) органов и взносы по обязательному социальному страхованию</t>
  </si>
  <si>
    <t>121</t>
  </si>
  <si>
    <t>Закупка товаров, работ, услуг в сфере информационно-коммуникационных технологий</t>
  </si>
  <si>
    <t>242</t>
  </si>
  <si>
    <t>Прочая закупка товаров, работ и услуг для обеспечения государственных (муниципальных) нужд</t>
  </si>
  <si>
    <t>244</t>
  </si>
  <si>
    <t>Муниципальная программа «Социальная поддержка населения» на 2015-2020 годы</t>
  </si>
  <si>
    <t>0400000</t>
  </si>
  <si>
    <t>Подпрограмма «Социальная поддержка семьи и детей»</t>
  </si>
  <si>
    <t>0410000</t>
  </si>
  <si>
    <t>Предоставление мер социальной поддержки многодетным семьям и учёт (регистрация) многодетных семей</t>
  </si>
  <si>
    <t>0410434</t>
  </si>
  <si>
    <t>Организация социальной поддержки детей-сирот и детей, оставшихся без попечения родителей</t>
  </si>
  <si>
    <t>0410441</t>
  </si>
  <si>
    <t>Организация и осуществление деятельности по опеке и попечительству в отношении несовершеннолетних</t>
  </si>
  <si>
    <t>0410442</t>
  </si>
  <si>
    <t>Подпрограмма «Обеспечение жильем отдельных категорий граждан, стимулирование улучшения жилищных условий»</t>
  </si>
  <si>
    <t>0430000</t>
  </si>
  <si>
    <t>Обеспечение предоставления мер социальной поддержки по обеспечению жильём  инвалидов войны и инвалидов боевых действий, участников Великой Отечественной войны, ветеранов боевых действий, военнослужащих, проходивших военную службу в период с 22 июня 1941 года по 3 сентября 1945 года, граждан, награждённых знаком «Жителю блокадного Ленинграда», лиц, работавших на военных объектах в период Великой Отечественной войны, членов семей погибших (умерших) инвалидов войны, участников Великой Отечественной войны, ветеранов боевых действий, инвалидов и семей, имеющих детей-инвалидов, и граждан, уволенных с военной службы (службы), и приравненных к ним лиц»</t>
  </si>
  <si>
    <t>0430447</t>
  </si>
  <si>
    <t>Подпрограмма «Предоставление субсидий и льгот по оплате жилищно-коммунальных услуг»</t>
  </si>
  <si>
    <t>0440000</t>
  </si>
  <si>
    <t>Организация предоставления гражданам субсидий на оплату жилого помещения и коммунальных услуг</t>
  </si>
  <si>
    <t>0440440</t>
  </si>
  <si>
    <t>Муниципальная программа «Безопасность»</t>
  </si>
  <si>
    <t>0600000</t>
  </si>
  <si>
    <t>Подпрограмма «Профилактика правонарушений»</t>
  </si>
  <si>
    <t>0620000</t>
  </si>
  <si>
    <t>Создание и организация деятельности комиссий по делам несовершеннолетних и защите их прав</t>
  </si>
  <si>
    <t>0620435</t>
  </si>
  <si>
    <t>Муниципальная программа «Муниципальное управление» на 2015-2020 годы»</t>
  </si>
  <si>
    <t>0900000</t>
  </si>
  <si>
    <t>Подпрограмма «Создание условий для реализации муниципальной программы» муниципальной программы «Муниципальное управление»</t>
  </si>
  <si>
    <t>0960000</t>
  </si>
  <si>
    <t>Уплата налога на имущество организаций и земельного налога</t>
  </si>
  <si>
    <t>851</t>
  </si>
  <si>
    <t>Налог на имущество</t>
  </si>
  <si>
    <t>0966062</t>
  </si>
  <si>
    <t>1016062</t>
  </si>
  <si>
    <t>Иные межбюджетные трансферты</t>
  </si>
  <si>
    <t>540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</si>
  <si>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</si>
  <si>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621</t>
  </si>
  <si>
    <t>0702</t>
  </si>
  <si>
    <t>0709</t>
  </si>
  <si>
    <t>Муниципальная программа «Развитие образования и воспитание» на 2015-2020 годы</t>
  </si>
  <si>
    <t>0100000</t>
  </si>
  <si>
    <t>Подпрограмма «Создание условий для реализации муниципальной программы»</t>
  </si>
  <si>
    <t>0150000</t>
  </si>
  <si>
    <t>0701</t>
  </si>
  <si>
    <t>Подпрограмма «Развитие дошкольного образования»</t>
  </si>
  <si>
    <t>0110000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</si>
  <si>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</si>
  <si>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</si>
  <si>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>0116062</t>
  </si>
  <si>
    <t>Подпрограмма «Развитие общего образования»</t>
  </si>
  <si>
    <t>0120000</t>
  </si>
  <si>
    <t>0126062</t>
  </si>
  <si>
    <t>Подпрограмма «Дополнительное образование и воспитание детей»</t>
  </si>
  <si>
    <t>0130000</t>
  </si>
  <si>
    <t>0136062</t>
  </si>
  <si>
    <t>0707</t>
  </si>
  <si>
    <t>Подпрограмма «Реализация молодежной политики»</t>
  </si>
  <si>
    <t>0140000</t>
  </si>
  <si>
    <t>0156062</t>
  </si>
  <si>
    <t>Муниципальная программа «Развитие культуры и туризма Вавожского района» на 2015-2020 годы</t>
  </si>
  <si>
    <t>0300000</t>
  </si>
  <si>
    <t>0146062</t>
  </si>
  <si>
    <t>0801</t>
  </si>
  <si>
    <t>Подпрограмма «Организация библиотечного обслуживания населения»</t>
  </si>
  <si>
    <t>0310000</t>
  </si>
  <si>
    <t>0316062</t>
  </si>
  <si>
    <t>Подпрограмма «Организация досуга и предоставление услуг организаций культуры»</t>
  </si>
  <si>
    <t>0320000</t>
  </si>
  <si>
    <t>0326062</t>
  </si>
  <si>
    <t>Подпрограмма «Развитие музейного дела»</t>
  </si>
  <si>
    <t>0330000</t>
  </si>
  <si>
    <t>0336062</t>
  </si>
  <si>
    <t>Подпрограмма «Развитие местного народного творчества»</t>
  </si>
  <si>
    <t>0340000</t>
  </si>
  <si>
    <t>0346062</t>
  </si>
  <si>
    <t>Вавожский район*01.08.2015</t>
  </si>
  <si>
    <t>01.06.2015</t>
  </si>
  <si>
    <t>Вариант=Вавожский 2015;
Табл=Уточненные росписи бюджета МО 2015;
МО=1300700;
КОСГУ=000;
УБ=1121;
Дата=20150801;
Узлы=07;</t>
  </si>
  <si>
    <t>Вариант=Вавожский 2015;
Табл=Уточненные росписи бюджета МО 2015;
МО=1300700;
КОСГУ=000;
УБ=1121;
Дата=20150601;
Узлы=07;</t>
  </si>
  <si>
    <t>отклонение</t>
  </si>
  <si>
    <t>на 01.08.2015</t>
  </si>
  <si>
    <t>Сессия от 26.06.2015 (переходящие + наказы избирателей)</t>
  </si>
  <si>
    <t xml:space="preserve">к решению Вавожского </t>
  </si>
  <si>
    <t xml:space="preserve">районного Совета депутатов </t>
  </si>
  <si>
    <t>поправки август (Полномочия по культуре, переходящие)</t>
  </si>
  <si>
    <t xml:space="preserve">Сумма изменений на 2015 год </t>
  </si>
  <si>
    <t xml:space="preserve"> по целевым статьям (муниципальным программам и непрограммным направлениям деятельности), группам (группам и подгруппам) видов расходов классификации расходов бюджета муниципального образования "Вавожский район"</t>
  </si>
  <si>
    <t xml:space="preserve">Изменения в распределение бюджетных ассигнований на 2015 год </t>
  </si>
  <si>
    <t>Приложение 5</t>
  </si>
  <si>
    <t>Муниципальная программа "Содержание и развитие муниципального хозяйства Вавожского района на 2015-2020 годы"</t>
  </si>
  <si>
    <t>Подпрограмма "Капитальные вложения"</t>
  </si>
  <si>
    <t>Строительство объектов муниципальной собственности</t>
  </si>
  <si>
    <t>Субсидии на осуществление капитальных вложений в объекты капитального строительства государственной (муниципальной) собственности автономным учреждениям</t>
  </si>
  <si>
    <t>0700000</t>
  </si>
  <si>
    <t>0760000</t>
  </si>
  <si>
    <t>0766014</t>
  </si>
  <si>
    <t>465</t>
  </si>
</sst>
</file>

<file path=xl/styles.xml><?xml version="1.0" encoding="utf-8"?>
<styleSheet xmlns="http://schemas.openxmlformats.org/spreadsheetml/2006/main">
  <numFmts count="3">
    <numFmt numFmtId="164" formatCode="000000"/>
    <numFmt numFmtId="165" formatCode="#,##0.0"/>
    <numFmt numFmtId="166" formatCode="#,##0.00000"/>
  </numFmts>
  <fonts count="12">
    <font>
      <sz val="11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 Cyr"/>
      <charset val="204"/>
    </font>
    <font>
      <i/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59">
    <xf numFmtId="0" fontId="0" fillId="0" borderId="0" xfId="0"/>
    <xf numFmtId="49" fontId="0" fillId="0" borderId="0" xfId="0" applyNumberFormat="1"/>
    <xf numFmtId="164" fontId="1" fillId="0" borderId="1" xfId="0" quotePrefix="1" applyNumberFormat="1" applyFont="1" applyBorder="1" applyAlignment="1">
      <alignment wrapText="1"/>
    </xf>
    <xf numFmtId="49" fontId="2" fillId="0" borderId="1" xfId="0" quotePrefix="1" applyNumberFormat="1" applyFont="1" applyBorder="1" applyAlignment="1">
      <alignment horizontal="center" wrapText="1"/>
    </xf>
    <xf numFmtId="0" fontId="3" fillId="0" borderId="0" xfId="0" applyFont="1" applyFill="1" applyAlignment="1">
      <alignment wrapText="1"/>
    </xf>
    <xf numFmtId="0" fontId="0" fillId="0" borderId="0" xfId="0" applyFill="1"/>
    <xf numFmtId="49" fontId="0" fillId="0" borderId="0" xfId="0" applyNumberFormat="1" applyAlignment="1">
      <alignment horizontal="center"/>
    </xf>
    <xf numFmtId="49" fontId="2" fillId="0" borderId="0" xfId="0" applyNumberFormat="1" applyFont="1" applyAlignment="1"/>
    <xf numFmtId="49" fontId="0" fillId="0" borderId="0" xfId="0" applyNumberFormat="1" applyFill="1" applyAlignment="1">
      <alignment horizontal="center"/>
    </xf>
    <xf numFmtId="0" fontId="2" fillId="0" borderId="0" xfId="0" applyFont="1" applyFill="1" applyAlignment="1">
      <alignment horizontal="right"/>
    </xf>
    <xf numFmtId="0" fontId="0" fillId="0" borderId="0" xfId="0" applyFill="1" applyAlignment="1">
      <alignment horizontal="center"/>
    </xf>
    <xf numFmtId="49" fontId="2" fillId="0" borderId="2" xfId="0" applyNumberFormat="1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/>
    </xf>
    <xf numFmtId="0" fontId="2" fillId="0" borderId="2" xfId="0" applyFont="1" applyFill="1" applyBorder="1" applyAlignment="1">
      <alignment horizontal="center" vertical="center" wrapText="1"/>
    </xf>
    <xf numFmtId="49" fontId="5" fillId="0" borderId="0" xfId="0" quotePrefix="1" applyNumberFormat="1" applyFont="1" applyFill="1" applyAlignment="1">
      <alignment wrapText="1"/>
    </xf>
    <xf numFmtId="49" fontId="5" fillId="0" borderId="0" xfId="0" quotePrefix="1" applyNumberFormat="1" applyFont="1" applyFill="1" applyAlignment="1">
      <alignment horizontal="center" wrapText="1"/>
    </xf>
    <xf numFmtId="0" fontId="5" fillId="0" borderId="0" xfId="0" quotePrefix="1" applyFont="1" applyFill="1" applyAlignment="1">
      <alignment horizontal="center" wrapText="1"/>
    </xf>
    <xf numFmtId="0" fontId="5" fillId="0" borderId="0" xfId="0" applyFont="1" applyFill="1" applyAlignment="1">
      <alignment wrapText="1"/>
    </xf>
    <xf numFmtId="49" fontId="6" fillId="0" borderId="0" xfId="0" quotePrefix="1" applyNumberFormat="1" applyFont="1" applyFill="1" applyAlignment="1">
      <alignment wrapText="1"/>
    </xf>
    <xf numFmtId="49" fontId="6" fillId="0" borderId="0" xfId="0" quotePrefix="1" applyNumberFormat="1" applyFont="1" applyFill="1" applyAlignment="1">
      <alignment horizontal="center" wrapText="1"/>
    </xf>
    <xf numFmtId="0" fontId="6" fillId="0" borderId="0" xfId="0" quotePrefix="1" applyFont="1" applyFill="1" applyAlignment="1">
      <alignment horizontal="center" wrapText="1"/>
    </xf>
    <xf numFmtId="0" fontId="6" fillId="0" borderId="0" xfId="0" applyFont="1" applyFill="1" applyAlignment="1">
      <alignment wrapText="1"/>
    </xf>
    <xf numFmtId="164" fontId="7" fillId="0" borderId="1" xfId="0" applyNumberFormat="1" applyFont="1" applyBorder="1" applyAlignment="1">
      <alignment wrapText="1"/>
    </xf>
    <xf numFmtId="49" fontId="8" fillId="0" borderId="1" xfId="0" quotePrefix="1" applyNumberFormat="1" applyFont="1" applyBorder="1" applyAlignment="1">
      <alignment horizontal="center" wrapText="1"/>
    </xf>
    <xf numFmtId="0" fontId="8" fillId="0" borderId="1" xfId="0" quotePrefix="1" applyFont="1" applyFill="1" applyBorder="1" applyAlignment="1">
      <alignment wrapText="1"/>
    </xf>
    <xf numFmtId="0" fontId="8" fillId="0" borderId="1" xfId="0" quotePrefix="1" applyFont="1" applyBorder="1" applyAlignment="1">
      <alignment wrapText="1"/>
    </xf>
    <xf numFmtId="0" fontId="8" fillId="0" borderId="0" xfId="0" applyFont="1" applyFill="1"/>
    <xf numFmtId="49" fontId="0" fillId="0" borderId="0" xfId="0" applyNumberFormat="1" applyFill="1"/>
    <xf numFmtId="0" fontId="5" fillId="0" borderId="0" xfId="0" quotePrefix="1" applyFont="1" applyFill="1" applyAlignment="1">
      <alignment wrapText="1"/>
    </xf>
    <xf numFmtId="0" fontId="6" fillId="0" borderId="0" xfId="0" quotePrefix="1" applyFont="1" applyFill="1" applyAlignment="1">
      <alignment wrapText="1"/>
    </xf>
    <xf numFmtId="164" fontId="7" fillId="0" borderId="1" xfId="0" quotePrefix="1" applyNumberFormat="1" applyFont="1" applyBorder="1" applyAlignment="1">
      <alignment wrapText="1"/>
    </xf>
    <xf numFmtId="166" fontId="8" fillId="0" borderId="1" xfId="0" quotePrefix="1" applyNumberFormat="1" applyFont="1" applyBorder="1" applyAlignment="1">
      <alignment wrapText="1"/>
    </xf>
    <xf numFmtId="166" fontId="8" fillId="0" borderId="1" xfId="0" quotePrefix="1" applyNumberFormat="1" applyFont="1" applyFill="1" applyBorder="1" applyAlignment="1">
      <alignment wrapText="1"/>
    </xf>
    <xf numFmtId="166" fontId="2" fillId="0" borderId="1" xfId="0" quotePrefix="1" applyNumberFormat="1" applyFont="1" applyBorder="1" applyAlignment="1">
      <alignment wrapText="1"/>
    </xf>
    <xf numFmtId="166" fontId="2" fillId="0" borderId="1" xfId="0" quotePrefix="1" applyNumberFormat="1" applyFont="1" applyFill="1" applyBorder="1" applyAlignment="1">
      <alignment wrapText="1"/>
    </xf>
    <xf numFmtId="0" fontId="1" fillId="0" borderId="2" xfId="0" applyFont="1" applyFill="1" applyBorder="1" applyAlignment="1">
      <alignment horizontal="center" vertical="center" wrapText="1"/>
    </xf>
    <xf numFmtId="0" fontId="2" fillId="0" borderId="0" xfId="0" applyNumberFormat="1" applyFont="1" applyAlignment="1">
      <alignment horizontal="right"/>
    </xf>
    <xf numFmtId="164" fontId="1" fillId="0" borderId="3" xfId="0" quotePrefix="1" applyNumberFormat="1" applyFont="1" applyBorder="1" applyAlignment="1">
      <alignment wrapText="1"/>
    </xf>
    <xf numFmtId="49" fontId="2" fillId="0" borderId="3" xfId="0" quotePrefix="1" applyNumberFormat="1" applyFont="1" applyBorder="1" applyAlignment="1">
      <alignment horizontal="center" wrapText="1"/>
    </xf>
    <xf numFmtId="165" fontId="2" fillId="0" borderId="3" xfId="0" quotePrefix="1" applyNumberFormat="1" applyFont="1" applyBorder="1" applyAlignment="1">
      <alignment wrapText="1"/>
    </xf>
    <xf numFmtId="165" fontId="2" fillId="0" borderId="3" xfId="0" quotePrefix="1" applyNumberFormat="1" applyFont="1" applyFill="1" applyBorder="1" applyAlignment="1">
      <alignment wrapText="1"/>
    </xf>
    <xf numFmtId="0" fontId="2" fillId="0" borderId="3" xfId="0" quotePrefix="1" applyFont="1" applyFill="1" applyBorder="1" applyAlignment="1">
      <alignment wrapText="1"/>
    </xf>
    <xf numFmtId="0" fontId="0" fillId="0" borderId="0" xfId="0" applyFill="1" applyBorder="1"/>
    <xf numFmtId="165" fontId="8" fillId="0" borderId="1" xfId="0" quotePrefix="1" applyNumberFormat="1" applyFont="1" applyFill="1" applyBorder="1" applyAlignment="1">
      <alignment wrapText="1"/>
    </xf>
    <xf numFmtId="165" fontId="2" fillId="0" borderId="1" xfId="0" quotePrefix="1" applyNumberFormat="1" applyFont="1" applyFill="1" applyBorder="1" applyAlignment="1">
      <alignment wrapText="1"/>
    </xf>
    <xf numFmtId="49" fontId="10" fillId="0" borderId="3" xfId="0" applyNumberFormat="1" applyFont="1" applyFill="1" applyBorder="1" applyAlignment="1">
      <alignment wrapText="1"/>
    </xf>
    <xf numFmtId="166" fontId="2" fillId="0" borderId="3" xfId="0" quotePrefix="1" applyNumberFormat="1" applyFont="1" applyBorder="1" applyAlignment="1">
      <alignment wrapText="1"/>
    </xf>
    <xf numFmtId="166" fontId="8" fillId="0" borderId="3" xfId="0" quotePrefix="1" applyNumberFormat="1" applyFont="1" applyFill="1" applyBorder="1" applyAlignment="1">
      <alignment wrapText="1"/>
    </xf>
    <xf numFmtId="166" fontId="2" fillId="0" borderId="3" xfId="0" quotePrefix="1" applyNumberFormat="1" applyFont="1" applyFill="1" applyBorder="1" applyAlignment="1">
      <alignment wrapText="1"/>
    </xf>
    <xf numFmtId="49" fontId="0" fillId="0" borderId="4" xfId="0" applyNumberFormat="1" applyFill="1" applyBorder="1"/>
    <xf numFmtId="49" fontId="0" fillId="0" borderId="5" xfId="0" applyNumberFormat="1" applyFill="1" applyBorder="1" applyAlignment="1">
      <alignment horizontal="center"/>
    </xf>
    <xf numFmtId="0" fontId="0" fillId="0" borderId="5" xfId="0" applyFill="1" applyBorder="1"/>
    <xf numFmtId="0" fontId="0" fillId="0" borderId="5" xfId="0" applyFill="1" applyBorder="1" applyAlignment="1">
      <alignment horizontal="center"/>
    </xf>
    <xf numFmtId="165" fontId="11" fillId="0" borderId="2" xfId="0" applyNumberFormat="1" applyFont="1" applyFill="1" applyBorder="1" applyAlignment="1">
      <alignment horizontal="right"/>
    </xf>
    <xf numFmtId="0" fontId="2" fillId="0" borderId="0" xfId="1" applyFont="1" applyFill="1" applyBorder="1" applyAlignment="1">
      <alignment horizontal="right"/>
    </xf>
    <xf numFmtId="0" fontId="2" fillId="0" borderId="0" xfId="1" applyFont="1" applyFill="1" applyAlignment="1">
      <alignment horizontal="right"/>
    </xf>
    <xf numFmtId="0" fontId="2" fillId="0" borderId="0" xfId="0" applyNumberFormat="1" applyFont="1" applyAlignment="1">
      <alignment horizontal="right"/>
    </xf>
    <xf numFmtId="49" fontId="9" fillId="0" borderId="0" xfId="0" applyNumberFormat="1" applyFont="1" applyAlignment="1">
      <alignment horizontal="center" wrapText="1"/>
    </xf>
    <xf numFmtId="0" fontId="6" fillId="0" borderId="0" xfId="0" applyNumberFormat="1" applyFont="1" applyAlignment="1">
      <alignment horizontal="center" vertical="center" wrapText="1"/>
    </xf>
  </cellXfs>
  <cellStyles count="2">
    <cellStyle name="Обычный" xfId="0" builtinId="0"/>
    <cellStyle name="Обычный_Лист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86"/>
  <sheetViews>
    <sheetView tabSelected="1" topLeftCell="A2" workbookViewId="0">
      <selection activeCell="O7" sqref="O7"/>
    </sheetView>
  </sheetViews>
  <sheetFormatPr defaultColWidth="9.140625" defaultRowHeight="15"/>
  <cols>
    <col min="1" max="1" width="63.28515625" style="27" customWidth="1"/>
    <col min="2" max="2" width="7" style="8" hidden="1" customWidth="1"/>
    <col min="3" max="3" width="9.140625" style="8"/>
    <col min="4" max="4" width="4.5703125" style="8" customWidth="1"/>
    <col min="5" max="5" width="16.42578125" style="5" hidden="1" customWidth="1"/>
    <col min="6" max="6" width="17.28515625" style="10" hidden="1" customWidth="1"/>
    <col min="7" max="7" width="13" style="10" hidden="1" customWidth="1"/>
    <col min="8" max="8" width="13.28515625" style="10" hidden="1" customWidth="1"/>
    <col min="9" max="9" width="10.42578125" style="10" hidden="1" customWidth="1"/>
    <col min="10" max="10" width="11.7109375" style="10" customWidth="1"/>
    <col min="11" max="13" width="9.140625" style="5"/>
    <col min="14" max="14" width="9.140625" style="5" customWidth="1"/>
    <col min="15" max="16384" width="9.140625" style="5"/>
  </cols>
  <sheetData>
    <row r="1" spans="1:10" s="4" customFormat="1" ht="13.5" hidden="1" customHeight="1">
      <c r="A1" s="37"/>
      <c r="B1" s="38"/>
      <c r="C1" s="38"/>
      <c r="D1" s="38"/>
      <c r="E1" s="39"/>
      <c r="F1" s="39"/>
      <c r="G1" s="40"/>
      <c r="H1" s="40"/>
      <c r="I1" s="41"/>
      <c r="J1" s="41"/>
    </row>
    <row r="2" spans="1:10" s="42" customFormat="1">
      <c r="A2" s="54" t="s">
        <v>112</v>
      </c>
      <c r="B2" s="54"/>
      <c r="C2" s="54"/>
      <c r="D2" s="54"/>
      <c r="E2" s="54"/>
      <c r="F2" s="54"/>
      <c r="G2" s="54"/>
      <c r="H2" s="54"/>
      <c r="I2" s="54"/>
      <c r="J2" s="54"/>
    </row>
    <row r="3" spans="1:10">
      <c r="A3" s="55" t="s">
        <v>106</v>
      </c>
      <c r="B3" s="55"/>
      <c r="C3" s="55"/>
      <c r="D3" s="55"/>
      <c r="E3" s="55"/>
      <c r="F3" s="55"/>
      <c r="G3" s="55"/>
      <c r="H3" s="55"/>
      <c r="I3" s="55"/>
      <c r="J3" s="55"/>
    </row>
    <row r="4" spans="1:10">
      <c r="A4" s="56" t="s">
        <v>107</v>
      </c>
      <c r="B4" s="56"/>
      <c r="C4" s="56"/>
      <c r="D4" s="56"/>
      <c r="E4" s="56"/>
      <c r="F4" s="56"/>
      <c r="G4" s="56"/>
      <c r="H4" s="56"/>
      <c r="I4" s="56"/>
      <c r="J4" s="56"/>
    </row>
    <row r="5" spans="1:10">
      <c r="A5" s="36"/>
      <c r="B5" s="36"/>
      <c r="C5" s="36"/>
      <c r="D5" s="36"/>
      <c r="F5" s="36"/>
      <c r="G5" s="36"/>
      <c r="H5" s="36"/>
      <c r="I5" s="36"/>
      <c r="J5" s="36" t="str">
        <f>"от 11 декабря  "&amp;VALUE(RIGHT(F12,4))&amp;" года № 243"</f>
        <v>от 11 декабря  2015 года № 243</v>
      </c>
    </row>
    <row r="6" spans="1:10" ht="9" customHeight="1">
      <c r="A6" s="1"/>
      <c r="B6" s="6"/>
      <c r="C6" s="7"/>
      <c r="D6" s="7"/>
      <c r="F6" s="7"/>
      <c r="G6" s="5"/>
      <c r="H6" s="5"/>
      <c r="I6" s="5"/>
      <c r="J6" s="5"/>
    </row>
    <row r="7" spans="1:10" ht="21.6" customHeight="1">
      <c r="A7" s="57" t="s">
        <v>111</v>
      </c>
      <c r="B7" s="57"/>
      <c r="C7" s="57"/>
      <c r="D7" s="57"/>
      <c r="E7" s="57"/>
      <c r="F7" s="57"/>
      <c r="G7" s="57"/>
      <c r="H7" s="57"/>
      <c r="I7" s="57"/>
      <c r="J7" s="57"/>
    </row>
    <row r="8" spans="1:10" ht="43.15" customHeight="1">
      <c r="A8" s="58" t="s">
        <v>110</v>
      </c>
      <c r="B8" s="58"/>
      <c r="C8" s="58"/>
      <c r="D8" s="58"/>
      <c r="E8" s="58"/>
      <c r="F8" s="58"/>
      <c r="G8" s="58"/>
      <c r="H8" s="58"/>
      <c r="I8" s="58"/>
      <c r="J8" s="58"/>
    </row>
    <row r="9" spans="1:10" ht="15" customHeight="1">
      <c r="A9" s="1"/>
      <c r="B9" s="6"/>
      <c r="F9" s="10" t="s">
        <v>104</v>
      </c>
      <c r="G9" s="9"/>
      <c r="H9" s="9"/>
      <c r="I9" s="9"/>
      <c r="J9" s="9" t="s">
        <v>10</v>
      </c>
    </row>
    <row r="10" spans="1:10" ht="60.6" customHeight="1">
      <c r="A10" s="11" t="s">
        <v>1</v>
      </c>
      <c r="B10" s="12"/>
      <c r="C10" s="11" t="s">
        <v>5</v>
      </c>
      <c r="D10" s="11" t="s">
        <v>11</v>
      </c>
      <c r="E10" s="13" t="str">
        <f>"Уточнён-ный план на " &amp;E12</f>
        <v>Уточнён-ный план на 01.06.2015</v>
      </c>
      <c r="F10" s="13" t="str">
        <f>CONCATENATE("Уточнён-ный план на ",IF(MID(F12,FIND("*",F12,1)+4,2)="01",CONCATENATE(TEXT(VALUE(RIGHT(F12,4)-1),"0000")," год"),CONCATENATE(RIGHT(F12,4)," год")))</f>
        <v>Уточнён-ный план на 2015 год</v>
      </c>
      <c r="G10" s="13" t="s">
        <v>103</v>
      </c>
      <c r="H10" s="35" t="s">
        <v>105</v>
      </c>
      <c r="I10" s="35" t="s">
        <v>108</v>
      </c>
      <c r="J10" s="13" t="s">
        <v>109</v>
      </c>
    </row>
    <row r="11" spans="1:10" s="17" customFormat="1" ht="15.75" hidden="1" customHeight="1">
      <c r="A11" s="14" t="s">
        <v>0</v>
      </c>
      <c r="B11" s="15" t="s">
        <v>2</v>
      </c>
      <c r="C11" s="15" t="s">
        <v>4</v>
      </c>
      <c r="D11" s="15" t="s">
        <v>6</v>
      </c>
      <c r="E11" s="28" t="s">
        <v>102</v>
      </c>
      <c r="F11" s="16" t="s">
        <v>101</v>
      </c>
      <c r="G11" s="16"/>
      <c r="H11" s="16"/>
      <c r="I11" s="16"/>
      <c r="J11" s="16"/>
    </row>
    <row r="12" spans="1:10" s="21" customFormat="1" ht="42.75" hidden="1" customHeight="1">
      <c r="A12" s="18" t="s">
        <v>1</v>
      </c>
      <c r="B12" s="19" t="s">
        <v>3</v>
      </c>
      <c r="C12" s="19" t="s">
        <v>5</v>
      </c>
      <c r="D12" s="19" t="s">
        <v>7</v>
      </c>
      <c r="E12" s="29" t="s">
        <v>100</v>
      </c>
      <c r="F12" s="20" t="s">
        <v>99</v>
      </c>
      <c r="G12" s="20"/>
      <c r="H12" s="20"/>
      <c r="I12" s="20"/>
      <c r="J12" s="20"/>
    </row>
    <row r="13" spans="1:10" s="26" customFormat="1" ht="15.75" hidden="1" customHeight="1">
      <c r="A13" s="22" t="s">
        <v>8</v>
      </c>
      <c r="B13" s="23" t="s">
        <v>9</v>
      </c>
      <c r="C13" s="23" t="s">
        <v>9</v>
      </c>
      <c r="D13" s="23" t="s">
        <v>9</v>
      </c>
      <c r="E13" s="25">
        <v>503509.54681999999</v>
      </c>
      <c r="F13" s="25">
        <v>561848.25459999999</v>
      </c>
      <c r="G13" s="24"/>
      <c r="H13" s="24"/>
      <c r="I13" s="24"/>
      <c r="J13" s="24"/>
    </row>
    <row r="14" spans="1:10" s="21" customFormat="1" ht="24" hidden="1">
      <c r="A14" s="30" t="s">
        <v>24</v>
      </c>
      <c r="B14" s="23" t="s">
        <v>13</v>
      </c>
      <c r="C14" s="23" t="s">
        <v>25</v>
      </c>
      <c r="D14" s="23" t="s">
        <v>9</v>
      </c>
      <c r="E14" s="31">
        <v>1887.2</v>
      </c>
      <c r="F14" s="31">
        <v>1887.2</v>
      </c>
      <c r="G14" s="32">
        <f t="shared" ref="G14:G40" si="0">SUM(F14-E14)</f>
        <v>0</v>
      </c>
      <c r="H14" s="32"/>
      <c r="I14" s="32"/>
      <c r="J14" s="43">
        <f t="shared" ref="J14:J40" si="1">SUM(G14-H14+I14)</f>
        <v>0</v>
      </c>
    </row>
    <row r="15" spans="1:10" s="21" customFormat="1" ht="14.25" hidden="1">
      <c r="A15" s="30" t="s">
        <v>26</v>
      </c>
      <c r="B15" s="23" t="s">
        <v>13</v>
      </c>
      <c r="C15" s="23" t="s">
        <v>27</v>
      </c>
      <c r="D15" s="23" t="s">
        <v>9</v>
      </c>
      <c r="E15" s="31">
        <v>1615.7</v>
      </c>
      <c r="F15" s="31">
        <v>1615.7</v>
      </c>
      <c r="G15" s="32">
        <f t="shared" si="0"/>
        <v>0</v>
      </c>
      <c r="H15" s="32"/>
      <c r="I15" s="32"/>
      <c r="J15" s="43">
        <f t="shared" si="1"/>
        <v>0</v>
      </c>
    </row>
    <row r="16" spans="1:10" s="21" customFormat="1" ht="24" hidden="1">
      <c r="A16" s="30" t="s">
        <v>28</v>
      </c>
      <c r="B16" s="23" t="s">
        <v>13</v>
      </c>
      <c r="C16" s="23" t="s">
        <v>29</v>
      </c>
      <c r="D16" s="23" t="s">
        <v>9</v>
      </c>
      <c r="E16" s="31">
        <v>388.4</v>
      </c>
      <c r="F16" s="31">
        <v>388.4</v>
      </c>
      <c r="G16" s="32">
        <f t="shared" si="0"/>
        <v>0</v>
      </c>
      <c r="H16" s="32"/>
      <c r="I16" s="32"/>
      <c r="J16" s="43">
        <f t="shared" si="1"/>
        <v>0</v>
      </c>
    </row>
    <row r="17" spans="1:10" s="4" customFormat="1" ht="24.75" hidden="1">
      <c r="A17" s="2" t="s">
        <v>18</v>
      </c>
      <c r="B17" s="3" t="s">
        <v>13</v>
      </c>
      <c r="C17" s="3" t="s">
        <v>29</v>
      </c>
      <c r="D17" s="3" t="s">
        <v>19</v>
      </c>
      <c r="E17" s="33">
        <v>371.4</v>
      </c>
      <c r="F17" s="33">
        <v>371.4</v>
      </c>
      <c r="G17" s="32">
        <f t="shared" si="0"/>
        <v>0</v>
      </c>
      <c r="H17" s="32"/>
      <c r="I17" s="34"/>
      <c r="J17" s="43">
        <f t="shared" si="1"/>
        <v>0</v>
      </c>
    </row>
    <row r="18" spans="1:10" s="4" customFormat="1" ht="24.75" hidden="1">
      <c r="A18" s="2" t="s">
        <v>20</v>
      </c>
      <c r="B18" s="3" t="s">
        <v>13</v>
      </c>
      <c r="C18" s="3" t="s">
        <v>29</v>
      </c>
      <c r="D18" s="3" t="s">
        <v>21</v>
      </c>
      <c r="E18" s="33">
        <v>2</v>
      </c>
      <c r="F18" s="33">
        <v>2</v>
      </c>
      <c r="G18" s="32">
        <f t="shared" si="0"/>
        <v>0</v>
      </c>
      <c r="H18" s="32"/>
      <c r="I18" s="34"/>
      <c r="J18" s="43">
        <f t="shared" si="1"/>
        <v>0</v>
      </c>
    </row>
    <row r="19" spans="1:10" s="4" customFormat="1" ht="24.75" hidden="1">
      <c r="A19" s="2" t="s">
        <v>22</v>
      </c>
      <c r="B19" s="3" t="s">
        <v>13</v>
      </c>
      <c r="C19" s="3" t="s">
        <v>29</v>
      </c>
      <c r="D19" s="3" t="s">
        <v>23</v>
      </c>
      <c r="E19" s="33">
        <v>15</v>
      </c>
      <c r="F19" s="33">
        <v>15</v>
      </c>
      <c r="G19" s="32">
        <f t="shared" si="0"/>
        <v>0</v>
      </c>
      <c r="H19" s="32"/>
      <c r="I19" s="34"/>
      <c r="J19" s="43">
        <f t="shared" si="1"/>
        <v>0</v>
      </c>
    </row>
    <row r="20" spans="1:10" s="21" customFormat="1" ht="24" hidden="1">
      <c r="A20" s="30" t="s">
        <v>30</v>
      </c>
      <c r="B20" s="23" t="s">
        <v>13</v>
      </c>
      <c r="C20" s="23" t="s">
        <v>31</v>
      </c>
      <c r="D20" s="23" t="s">
        <v>9</v>
      </c>
      <c r="E20" s="31">
        <v>62.1</v>
      </c>
      <c r="F20" s="31">
        <v>62.1</v>
      </c>
      <c r="G20" s="32">
        <f t="shared" si="0"/>
        <v>0</v>
      </c>
      <c r="H20" s="32"/>
      <c r="I20" s="32"/>
      <c r="J20" s="43">
        <f t="shared" si="1"/>
        <v>0</v>
      </c>
    </row>
    <row r="21" spans="1:10" s="4" customFormat="1" ht="24.75" hidden="1">
      <c r="A21" s="2" t="s">
        <v>18</v>
      </c>
      <c r="B21" s="3" t="s">
        <v>13</v>
      </c>
      <c r="C21" s="3" t="s">
        <v>31</v>
      </c>
      <c r="D21" s="3" t="s">
        <v>19</v>
      </c>
      <c r="E21" s="33">
        <v>61.422339999999998</v>
      </c>
      <c r="F21" s="33">
        <v>61.422339999999998</v>
      </c>
      <c r="G21" s="32">
        <f t="shared" si="0"/>
        <v>0</v>
      </c>
      <c r="H21" s="32"/>
      <c r="I21" s="34"/>
      <c r="J21" s="43">
        <f t="shared" si="1"/>
        <v>0</v>
      </c>
    </row>
    <row r="22" spans="1:10" s="4" customFormat="1" ht="24.75" hidden="1">
      <c r="A22" s="2" t="s">
        <v>22</v>
      </c>
      <c r="B22" s="3" t="s">
        <v>13</v>
      </c>
      <c r="C22" s="3" t="s">
        <v>31</v>
      </c>
      <c r="D22" s="3" t="s">
        <v>23</v>
      </c>
      <c r="E22" s="33">
        <v>0.67766000000000004</v>
      </c>
      <c r="F22" s="33">
        <v>0.67766000000000004</v>
      </c>
      <c r="G22" s="32">
        <f t="shared" si="0"/>
        <v>0</v>
      </c>
      <c r="H22" s="32"/>
      <c r="I22" s="34"/>
      <c r="J22" s="43">
        <f t="shared" si="1"/>
        <v>0</v>
      </c>
    </row>
    <row r="23" spans="1:10" s="21" customFormat="1" ht="24" hidden="1">
      <c r="A23" s="30" t="s">
        <v>32</v>
      </c>
      <c r="B23" s="23" t="s">
        <v>13</v>
      </c>
      <c r="C23" s="23" t="s">
        <v>33</v>
      </c>
      <c r="D23" s="23" t="s">
        <v>9</v>
      </c>
      <c r="E23" s="31">
        <v>1165.2</v>
      </c>
      <c r="F23" s="31">
        <v>1165.2</v>
      </c>
      <c r="G23" s="32">
        <f t="shared" si="0"/>
        <v>0</v>
      </c>
      <c r="H23" s="32"/>
      <c r="I23" s="32"/>
      <c r="J23" s="43">
        <f t="shared" si="1"/>
        <v>0</v>
      </c>
    </row>
    <row r="24" spans="1:10" s="4" customFormat="1" ht="24.75" hidden="1">
      <c r="A24" s="2" t="s">
        <v>18</v>
      </c>
      <c r="B24" s="3" t="s">
        <v>13</v>
      </c>
      <c r="C24" s="3" t="s">
        <v>33</v>
      </c>
      <c r="D24" s="3" t="s">
        <v>19</v>
      </c>
      <c r="E24" s="33">
        <v>1114.2</v>
      </c>
      <c r="F24" s="33">
        <v>1114.2</v>
      </c>
      <c r="G24" s="32">
        <f t="shared" si="0"/>
        <v>0</v>
      </c>
      <c r="H24" s="32"/>
      <c r="I24" s="34"/>
      <c r="J24" s="43">
        <f t="shared" si="1"/>
        <v>0</v>
      </c>
    </row>
    <row r="25" spans="1:10" s="4" customFormat="1" ht="24.75" hidden="1">
      <c r="A25" s="2" t="s">
        <v>20</v>
      </c>
      <c r="B25" s="3" t="s">
        <v>13</v>
      </c>
      <c r="C25" s="3" t="s">
        <v>33</v>
      </c>
      <c r="D25" s="3" t="s">
        <v>21</v>
      </c>
      <c r="E25" s="33">
        <v>29</v>
      </c>
      <c r="F25" s="33">
        <v>29</v>
      </c>
      <c r="G25" s="32">
        <f t="shared" si="0"/>
        <v>0</v>
      </c>
      <c r="H25" s="32"/>
      <c r="I25" s="34"/>
      <c r="J25" s="43">
        <f t="shared" si="1"/>
        <v>0</v>
      </c>
    </row>
    <row r="26" spans="1:10" s="4" customFormat="1" ht="24.75" hidden="1">
      <c r="A26" s="2" t="s">
        <v>22</v>
      </c>
      <c r="B26" s="3" t="s">
        <v>13</v>
      </c>
      <c r="C26" s="3" t="s">
        <v>33</v>
      </c>
      <c r="D26" s="3" t="s">
        <v>23</v>
      </c>
      <c r="E26" s="33">
        <v>22</v>
      </c>
      <c r="F26" s="33">
        <v>22</v>
      </c>
      <c r="G26" s="32">
        <f t="shared" si="0"/>
        <v>0</v>
      </c>
      <c r="H26" s="32"/>
      <c r="I26" s="34"/>
      <c r="J26" s="43">
        <f t="shared" si="1"/>
        <v>0</v>
      </c>
    </row>
    <row r="27" spans="1:10" s="21" customFormat="1" ht="24" hidden="1">
      <c r="A27" s="30" t="s">
        <v>34</v>
      </c>
      <c r="B27" s="23" t="s">
        <v>13</v>
      </c>
      <c r="C27" s="23" t="s">
        <v>35</v>
      </c>
      <c r="D27" s="23" t="s">
        <v>9</v>
      </c>
      <c r="E27" s="31">
        <v>3</v>
      </c>
      <c r="F27" s="31">
        <v>3</v>
      </c>
      <c r="G27" s="32">
        <f t="shared" si="0"/>
        <v>0</v>
      </c>
      <c r="H27" s="32"/>
      <c r="I27" s="32"/>
      <c r="J27" s="43">
        <f t="shared" si="1"/>
        <v>0</v>
      </c>
    </row>
    <row r="28" spans="1:10" s="21" customFormat="1" ht="120" hidden="1">
      <c r="A28" s="30" t="s">
        <v>36</v>
      </c>
      <c r="B28" s="23" t="s">
        <v>13</v>
      </c>
      <c r="C28" s="23" t="s">
        <v>37</v>
      </c>
      <c r="D28" s="23" t="s">
        <v>9</v>
      </c>
      <c r="E28" s="31">
        <v>3</v>
      </c>
      <c r="F28" s="31">
        <v>3</v>
      </c>
      <c r="G28" s="32">
        <f t="shared" si="0"/>
        <v>0</v>
      </c>
      <c r="H28" s="32"/>
      <c r="I28" s="32"/>
      <c r="J28" s="43">
        <f t="shared" si="1"/>
        <v>0</v>
      </c>
    </row>
    <row r="29" spans="1:10" s="4" customFormat="1" ht="24.75" hidden="1">
      <c r="A29" s="2" t="s">
        <v>18</v>
      </c>
      <c r="B29" s="3" t="s">
        <v>13</v>
      </c>
      <c r="C29" s="3" t="s">
        <v>37</v>
      </c>
      <c r="D29" s="3" t="s">
        <v>19</v>
      </c>
      <c r="E29" s="33">
        <v>3</v>
      </c>
      <c r="F29" s="33">
        <v>3</v>
      </c>
      <c r="G29" s="32">
        <f t="shared" si="0"/>
        <v>0</v>
      </c>
      <c r="H29" s="32"/>
      <c r="I29" s="34"/>
      <c r="J29" s="43">
        <f t="shared" si="1"/>
        <v>0</v>
      </c>
    </row>
    <row r="30" spans="1:10" s="21" customFormat="1" ht="24" hidden="1">
      <c r="A30" s="30" t="s">
        <v>38</v>
      </c>
      <c r="B30" s="23" t="s">
        <v>13</v>
      </c>
      <c r="C30" s="23" t="s">
        <v>39</v>
      </c>
      <c r="D30" s="23" t="s">
        <v>9</v>
      </c>
      <c r="E30" s="31">
        <v>268.5</v>
      </c>
      <c r="F30" s="31">
        <v>268.5</v>
      </c>
      <c r="G30" s="32">
        <f t="shared" si="0"/>
        <v>0</v>
      </c>
      <c r="H30" s="32"/>
      <c r="I30" s="32"/>
      <c r="J30" s="43">
        <f t="shared" si="1"/>
        <v>0</v>
      </c>
    </row>
    <row r="31" spans="1:10" s="21" customFormat="1" ht="24" hidden="1">
      <c r="A31" s="30" t="s">
        <v>40</v>
      </c>
      <c r="B31" s="23" t="s">
        <v>13</v>
      </c>
      <c r="C31" s="23" t="s">
        <v>41</v>
      </c>
      <c r="D31" s="23" t="s">
        <v>9</v>
      </c>
      <c r="E31" s="31">
        <v>268.5</v>
      </c>
      <c r="F31" s="31">
        <v>268.5</v>
      </c>
      <c r="G31" s="32">
        <f t="shared" si="0"/>
        <v>0</v>
      </c>
      <c r="H31" s="32"/>
      <c r="I31" s="32"/>
      <c r="J31" s="43">
        <f t="shared" si="1"/>
        <v>0</v>
      </c>
    </row>
    <row r="32" spans="1:10" s="4" customFormat="1" ht="24.75" hidden="1">
      <c r="A32" s="2" t="s">
        <v>18</v>
      </c>
      <c r="B32" s="3" t="s">
        <v>13</v>
      </c>
      <c r="C32" s="3" t="s">
        <v>41</v>
      </c>
      <c r="D32" s="3" t="s">
        <v>19</v>
      </c>
      <c r="E32" s="33">
        <v>188.7</v>
      </c>
      <c r="F32" s="33">
        <v>188.7</v>
      </c>
      <c r="G32" s="32">
        <f t="shared" si="0"/>
        <v>0</v>
      </c>
      <c r="H32" s="32"/>
      <c r="I32" s="34"/>
      <c r="J32" s="43">
        <f t="shared" si="1"/>
        <v>0</v>
      </c>
    </row>
    <row r="33" spans="1:10" s="4" customFormat="1" ht="24.75" hidden="1">
      <c r="A33" s="2" t="s">
        <v>20</v>
      </c>
      <c r="B33" s="3" t="s">
        <v>13</v>
      </c>
      <c r="C33" s="3" t="s">
        <v>41</v>
      </c>
      <c r="D33" s="3" t="s">
        <v>21</v>
      </c>
      <c r="E33" s="33">
        <v>46</v>
      </c>
      <c r="F33" s="33">
        <v>46</v>
      </c>
      <c r="G33" s="32">
        <f t="shared" si="0"/>
        <v>0</v>
      </c>
      <c r="H33" s="32"/>
      <c r="I33" s="34"/>
      <c r="J33" s="43">
        <f t="shared" si="1"/>
        <v>0</v>
      </c>
    </row>
    <row r="34" spans="1:10" s="4" customFormat="1" ht="24.75" hidden="1">
      <c r="A34" s="2" t="s">
        <v>22</v>
      </c>
      <c r="B34" s="3" t="s">
        <v>13</v>
      </c>
      <c r="C34" s="3" t="s">
        <v>41</v>
      </c>
      <c r="D34" s="3" t="s">
        <v>23</v>
      </c>
      <c r="E34" s="33">
        <v>33.799999999999997</v>
      </c>
      <c r="F34" s="33">
        <v>33.799999999999997</v>
      </c>
      <c r="G34" s="32">
        <f t="shared" si="0"/>
        <v>0</v>
      </c>
      <c r="H34" s="32"/>
      <c r="I34" s="34"/>
      <c r="J34" s="43">
        <f t="shared" si="1"/>
        <v>0</v>
      </c>
    </row>
    <row r="35" spans="1:10" s="21" customFormat="1" ht="14.25" hidden="1">
      <c r="A35" s="30" t="s">
        <v>42</v>
      </c>
      <c r="B35" s="23" t="s">
        <v>13</v>
      </c>
      <c r="C35" s="23" t="s">
        <v>43</v>
      </c>
      <c r="D35" s="23" t="s">
        <v>9</v>
      </c>
      <c r="E35" s="31">
        <v>388.4</v>
      </c>
      <c r="F35" s="31">
        <v>388.4</v>
      </c>
      <c r="G35" s="32">
        <f t="shared" si="0"/>
        <v>0</v>
      </c>
      <c r="H35" s="32"/>
      <c r="I35" s="32"/>
      <c r="J35" s="43">
        <f t="shared" si="1"/>
        <v>0</v>
      </c>
    </row>
    <row r="36" spans="1:10" s="21" customFormat="1" ht="14.25" hidden="1">
      <c r="A36" s="30" t="s">
        <v>44</v>
      </c>
      <c r="B36" s="23" t="s">
        <v>13</v>
      </c>
      <c r="C36" s="23" t="s">
        <v>45</v>
      </c>
      <c r="D36" s="23" t="s">
        <v>9</v>
      </c>
      <c r="E36" s="31">
        <v>388.4</v>
      </c>
      <c r="F36" s="31">
        <v>388.4</v>
      </c>
      <c r="G36" s="32">
        <f t="shared" si="0"/>
        <v>0</v>
      </c>
      <c r="H36" s="32"/>
      <c r="I36" s="32"/>
      <c r="J36" s="43">
        <f t="shared" si="1"/>
        <v>0</v>
      </c>
    </row>
    <row r="37" spans="1:10" s="21" customFormat="1" ht="24" hidden="1">
      <c r="A37" s="30" t="s">
        <v>46</v>
      </c>
      <c r="B37" s="23" t="s">
        <v>13</v>
      </c>
      <c r="C37" s="23" t="s">
        <v>47</v>
      </c>
      <c r="D37" s="23" t="s">
        <v>9</v>
      </c>
      <c r="E37" s="31">
        <v>388.4</v>
      </c>
      <c r="F37" s="31">
        <v>388.4</v>
      </c>
      <c r="G37" s="32">
        <f t="shared" si="0"/>
        <v>0</v>
      </c>
      <c r="H37" s="32"/>
      <c r="I37" s="32"/>
      <c r="J37" s="43">
        <f t="shared" si="1"/>
        <v>0</v>
      </c>
    </row>
    <row r="38" spans="1:10" s="4" customFormat="1" ht="24.75" hidden="1">
      <c r="A38" s="2" t="s">
        <v>18</v>
      </c>
      <c r="B38" s="3" t="s">
        <v>13</v>
      </c>
      <c r="C38" s="3" t="s">
        <v>47</v>
      </c>
      <c r="D38" s="3" t="s">
        <v>19</v>
      </c>
      <c r="E38" s="33">
        <v>371.4</v>
      </c>
      <c r="F38" s="33">
        <v>371.4</v>
      </c>
      <c r="G38" s="32">
        <f t="shared" si="0"/>
        <v>0</v>
      </c>
      <c r="H38" s="32"/>
      <c r="I38" s="34"/>
      <c r="J38" s="43">
        <f t="shared" si="1"/>
        <v>0</v>
      </c>
    </row>
    <row r="39" spans="1:10" s="4" customFormat="1" ht="24.75" hidden="1">
      <c r="A39" s="2" t="s">
        <v>20</v>
      </c>
      <c r="B39" s="3" t="s">
        <v>13</v>
      </c>
      <c r="C39" s="3" t="s">
        <v>47</v>
      </c>
      <c r="D39" s="3" t="s">
        <v>21</v>
      </c>
      <c r="E39" s="33">
        <v>11.8</v>
      </c>
      <c r="F39" s="33">
        <v>11.8</v>
      </c>
      <c r="G39" s="32">
        <f t="shared" si="0"/>
        <v>0</v>
      </c>
      <c r="H39" s="32"/>
      <c r="I39" s="34"/>
      <c r="J39" s="43">
        <f t="shared" si="1"/>
        <v>0</v>
      </c>
    </row>
    <row r="40" spans="1:10" s="4" customFormat="1" ht="24.75" hidden="1">
      <c r="A40" s="2" t="s">
        <v>22</v>
      </c>
      <c r="B40" s="3" t="s">
        <v>13</v>
      </c>
      <c r="C40" s="3" t="s">
        <v>47</v>
      </c>
      <c r="D40" s="3" t="s">
        <v>23</v>
      </c>
      <c r="E40" s="33">
        <v>5.2</v>
      </c>
      <c r="F40" s="33">
        <v>5.2</v>
      </c>
      <c r="G40" s="32">
        <f t="shared" si="0"/>
        <v>0</v>
      </c>
      <c r="H40" s="32"/>
      <c r="I40" s="34"/>
      <c r="J40" s="43">
        <f t="shared" si="1"/>
        <v>0</v>
      </c>
    </row>
    <row r="41" spans="1:10" s="21" customFormat="1" ht="24">
      <c r="A41" s="30" t="s">
        <v>63</v>
      </c>
      <c r="B41" s="23" t="s">
        <v>67</v>
      </c>
      <c r="C41" s="23" t="s">
        <v>64</v>
      </c>
      <c r="D41" s="23" t="s">
        <v>9</v>
      </c>
      <c r="E41" s="31">
        <v>83624.553</v>
      </c>
      <c r="F41" s="31">
        <v>135138.995</v>
      </c>
      <c r="G41" s="32">
        <f t="shared" ref="G41:G45" si="2">SUM(F41-E41)</f>
        <v>51514.441999999995</v>
      </c>
      <c r="H41" s="32">
        <v>1455</v>
      </c>
      <c r="I41" s="32">
        <v>11.5</v>
      </c>
      <c r="J41" s="43">
        <f>SUM(J58+J55+J51+J47+J42)</f>
        <v>16803</v>
      </c>
    </row>
    <row r="42" spans="1:10" s="21" customFormat="1" ht="14.25">
      <c r="A42" s="30" t="s">
        <v>68</v>
      </c>
      <c r="B42" s="23" t="s">
        <v>67</v>
      </c>
      <c r="C42" s="23" t="s">
        <v>69</v>
      </c>
      <c r="D42" s="23" t="s">
        <v>9</v>
      </c>
      <c r="E42" s="31">
        <v>83624.553</v>
      </c>
      <c r="F42" s="31">
        <v>135138.995</v>
      </c>
      <c r="G42" s="32">
        <f t="shared" si="2"/>
        <v>51514.441999999995</v>
      </c>
      <c r="H42" s="32">
        <v>1455</v>
      </c>
      <c r="I42" s="32">
        <v>11.5</v>
      </c>
      <c r="J42" s="43">
        <v>5684</v>
      </c>
    </row>
    <row r="43" spans="1:10" s="21" customFormat="1" ht="14.25">
      <c r="A43" s="30" t="s">
        <v>54</v>
      </c>
      <c r="B43" s="23" t="s">
        <v>67</v>
      </c>
      <c r="C43" s="23" t="s">
        <v>72</v>
      </c>
      <c r="D43" s="23" t="s">
        <v>9</v>
      </c>
      <c r="E43" s="31"/>
      <c r="F43" s="31">
        <v>2420.9160000000002</v>
      </c>
      <c r="G43" s="32">
        <f t="shared" si="2"/>
        <v>2420.9160000000002</v>
      </c>
      <c r="H43" s="32"/>
      <c r="I43" s="32"/>
      <c r="J43" s="43">
        <f>SUM(J44:J46)</f>
        <v>5684</v>
      </c>
    </row>
    <row r="44" spans="1:10" s="4" customFormat="1" ht="36.75">
      <c r="A44" s="2" t="s">
        <v>70</v>
      </c>
      <c r="B44" s="3" t="s">
        <v>67</v>
      </c>
      <c r="C44" s="3" t="s">
        <v>72</v>
      </c>
      <c r="D44" s="3" t="s">
        <v>71</v>
      </c>
      <c r="E44" s="33"/>
      <c r="F44" s="33">
        <v>1681.4849999999999</v>
      </c>
      <c r="G44" s="32">
        <f t="shared" si="2"/>
        <v>1681.4849999999999</v>
      </c>
      <c r="H44" s="32"/>
      <c r="I44" s="34"/>
      <c r="J44" s="44">
        <v>3207.2</v>
      </c>
    </row>
    <row r="45" spans="1:10" s="4" customFormat="1" ht="36.75">
      <c r="A45" s="2" t="s">
        <v>59</v>
      </c>
      <c r="B45" s="3" t="s">
        <v>67</v>
      </c>
      <c r="C45" s="3" t="s">
        <v>72</v>
      </c>
      <c r="D45" s="3" t="s">
        <v>60</v>
      </c>
      <c r="E45" s="33"/>
      <c r="F45" s="33">
        <v>505.053</v>
      </c>
      <c r="G45" s="32">
        <f t="shared" si="2"/>
        <v>505.053</v>
      </c>
      <c r="H45" s="32"/>
      <c r="I45" s="34"/>
      <c r="J45" s="44">
        <v>2040.8</v>
      </c>
    </row>
    <row r="46" spans="1:10" s="4" customFormat="1">
      <c r="A46" s="2" t="s">
        <v>52</v>
      </c>
      <c r="B46" s="3" t="s">
        <v>67</v>
      </c>
      <c r="C46" s="3" t="s">
        <v>72</v>
      </c>
      <c r="D46" s="3" t="s">
        <v>53</v>
      </c>
      <c r="E46" s="33"/>
      <c r="F46" s="33">
        <v>234.37799999999999</v>
      </c>
      <c r="G46" s="32">
        <f t="shared" ref="G46:G49" si="3">SUM(F46-E46)</f>
        <v>234.37799999999999</v>
      </c>
      <c r="H46" s="32"/>
      <c r="I46" s="34"/>
      <c r="J46" s="44">
        <v>436</v>
      </c>
    </row>
    <row r="47" spans="1:10" s="21" customFormat="1" ht="18.600000000000001" customHeight="1">
      <c r="A47" s="30" t="s">
        <v>73</v>
      </c>
      <c r="B47" s="23" t="s">
        <v>61</v>
      </c>
      <c r="C47" s="23" t="s">
        <v>74</v>
      </c>
      <c r="D47" s="23" t="s">
        <v>9</v>
      </c>
      <c r="E47" s="31">
        <v>157642.63200000001</v>
      </c>
      <c r="F47" s="31">
        <v>161563.29800000001</v>
      </c>
      <c r="G47" s="32">
        <f t="shared" si="3"/>
        <v>3920.6659999999974</v>
      </c>
      <c r="H47" s="32">
        <v>969.6</v>
      </c>
      <c r="I47" s="32">
        <v>159.5</v>
      </c>
      <c r="J47" s="43">
        <f>SUM(J48)</f>
        <v>9281.2000000000007</v>
      </c>
    </row>
    <row r="48" spans="1:10" s="21" customFormat="1" ht="18.600000000000001" customHeight="1">
      <c r="A48" s="30" t="s">
        <v>54</v>
      </c>
      <c r="B48" s="23" t="s">
        <v>61</v>
      </c>
      <c r="C48" s="23" t="s">
        <v>75</v>
      </c>
      <c r="D48" s="23" t="s">
        <v>9</v>
      </c>
      <c r="E48" s="31"/>
      <c r="F48" s="31">
        <v>4891.7539999999999</v>
      </c>
      <c r="G48" s="32">
        <f t="shared" si="3"/>
        <v>4891.7539999999999</v>
      </c>
      <c r="H48" s="32"/>
      <c r="I48" s="32"/>
      <c r="J48" s="43">
        <f>SUM(J49:J50)</f>
        <v>9281.2000000000007</v>
      </c>
    </row>
    <row r="49" spans="1:10" s="4" customFormat="1" ht="36.75">
      <c r="A49" s="2" t="s">
        <v>70</v>
      </c>
      <c r="B49" s="3" t="s">
        <v>61</v>
      </c>
      <c r="C49" s="3" t="s">
        <v>75</v>
      </c>
      <c r="D49" s="3" t="s">
        <v>71</v>
      </c>
      <c r="E49" s="33"/>
      <c r="F49" s="33">
        <v>1149.98</v>
      </c>
      <c r="G49" s="32">
        <f t="shared" si="3"/>
        <v>1149.98</v>
      </c>
      <c r="H49" s="32"/>
      <c r="I49" s="34"/>
      <c r="J49" s="44">
        <v>2244</v>
      </c>
    </row>
    <row r="50" spans="1:10" s="4" customFormat="1">
      <c r="A50" s="2" t="s">
        <v>52</v>
      </c>
      <c r="B50" s="3"/>
      <c r="C50" s="3" t="s">
        <v>75</v>
      </c>
      <c r="D50" s="3" t="s">
        <v>53</v>
      </c>
      <c r="E50" s="33"/>
      <c r="F50" s="33"/>
      <c r="G50" s="32"/>
      <c r="H50" s="32"/>
      <c r="I50" s="34"/>
      <c r="J50" s="44">
        <v>7037.2</v>
      </c>
    </row>
    <row r="51" spans="1:10" s="21" customFormat="1" ht="14.25">
      <c r="A51" s="30" t="s">
        <v>76</v>
      </c>
      <c r="B51" s="23"/>
      <c r="C51" s="23" t="s">
        <v>77</v>
      </c>
      <c r="D51" s="23"/>
      <c r="E51" s="31"/>
      <c r="F51" s="31"/>
      <c r="G51" s="32"/>
      <c r="H51" s="32"/>
      <c r="I51" s="32"/>
      <c r="J51" s="43">
        <f>SUM(J52)</f>
        <v>1822.6</v>
      </c>
    </row>
    <row r="52" spans="1:10" s="4" customFormat="1" ht="22.9" customHeight="1">
      <c r="A52" s="30" t="s">
        <v>54</v>
      </c>
      <c r="B52" s="3"/>
      <c r="C52" s="3" t="s">
        <v>78</v>
      </c>
      <c r="D52" s="3"/>
      <c r="E52" s="33"/>
      <c r="F52" s="33"/>
      <c r="G52" s="32"/>
      <c r="H52" s="32"/>
      <c r="I52" s="34"/>
      <c r="J52" s="44">
        <f>SUM(J53:J54)</f>
        <v>1822.6</v>
      </c>
    </row>
    <row r="53" spans="1:10" s="4" customFormat="1">
      <c r="A53" s="2" t="s">
        <v>52</v>
      </c>
      <c r="B53" s="3"/>
      <c r="C53" s="3" t="s">
        <v>78</v>
      </c>
      <c r="D53" s="3" t="s">
        <v>53</v>
      </c>
      <c r="E53" s="33"/>
      <c r="F53" s="33"/>
      <c r="G53" s="32"/>
      <c r="H53" s="32"/>
      <c r="I53" s="34"/>
      <c r="J53" s="44">
        <v>1796.1</v>
      </c>
    </row>
    <row r="54" spans="1:10" s="4" customFormat="1" ht="36.75">
      <c r="A54" s="2" t="s">
        <v>70</v>
      </c>
      <c r="B54" s="3" t="s">
        <v>61</v>
      </c>
      <c r="C54" s="3" t="s">
        <v>78</v>
      </c>
      <c r="D54" s="3" t="s">
        <v>71</v>
      </c>
      <c r="E54" s="33"/>
      <c r="F54" s="33">
        <v>10.722</v>
      </c>
      <c r="G54" s="32">
        <f>SUM(F54-E54)</f>
        <v>10.722</v>
      </c>
      <c r="H54" s="32"/>
      <c r="I54" s="34"/>
      <c r="J54" s="44">
        <v>26.5</v>
      </c>
    </row>
    <row r="55" spans="1:10" s="21" customFormat="1" ht="14.25">
      <c r="A55" s="30" t="s">
        <v>80</v>
      </c>
      <c r="B55" s="23" t="s">
        <v>79</v>
      </c>
      <c r="C55" s="23" t="s">
        <v>81</v>
      </c>
      <c r="D55" s="23" t="s">
        <v>9</v>
      </c>
      <c r="E55" s="31">
        <v>2047.3</v>
      </c>
      <c r="F55" s="31">
        <v>2045.79</v>
      </c>
      <c r="G55" s="32">
        <f t="shared" ref="G55:G57" si="4">SUM(F55-E55)</f>
        <v>-1.5099999999999909</v>
      </c>
      <c r="H55" s="32"/>
      <c r="I55" s="32"/>
      <c r="J55" s="43">
        <v>1.3</v>
      </c>
    </row>
    <row r="56" spans="1:10" s="21" customFormat="1" ht="14.25">
      <c r="A56" s="30" t="s">
        <v>54</v>
      </c>
      <c r="B56" s="23" t="s">
        <v>79</v>
      </c>
      <c r="C56" s="23" t="s">
        <v>85</v>
      </c>
      <c r="D56" s="23" t="s">
        <v>9</v>
      </c>
      <c r="E56" s="31"/>
      <c r="F56" s="31">
        <v>0.61</v>
      </c>
      <c r="G56" s="32">
        <f t="shared" si="4"/>
        <v>0.61</v>
      </c>
      <c r="H56" s="32"/>
      <c r="I56" s="32"/>
      <c r="J56" s="43">
        <v>1.3</v>
      </c>
    </row>
    <row r="57" spans="1:10" s="4" customFormat="1" ht="36.75">
      <c r="A57" s="2" t="s">
        <v>70</v>
      </c>
      <c r="B57" s="3" t="s">
        <v>79</v>
      </c>
      <c r="C57" s="3" t="s">
        <v>85</v>
      </c>
      <c r="D57" s="3" t="s">
        <v>71</v>
      </c>
      <c r="E57" s="33"/>
      <c r="F57" s="33">
        <v>0.61</v>
      </c>
      <c r="G57" s="32">
        <f t="shared" si="4"/>
        <v>0.61</v>
      </c>
      <c r="H57" s="32"/>
      <c r="I57" s="34"/>
      <c r="J57" s="44">
        <v>1.3</v>
      </c>
    </row>
    <row r="58" spans="1:10" s="21" customFormat="1" ht="24">
      <c r="A58" s="30" t="s">
        <v>65</v>
      </c>
      <c r="B58" s="23" t="s">
        <v>62</v>
      </c>
      <c r="C58" s="23" t="s">
        <v>66</v>
      </c>
      <c r="D58" s="23" t="s">
        <v>9</v>
      </c>
      <c r="E58" s="31">
        <v>17955.2</v>
      </c>
      <c r="F58" s="31">
        <v>18046.128000000001</v>
      </c>
      <c r="G58" s="32">
        <f t="shared" ref="G58:G60" si="5">SUM(F58-E58)</f>
        <v>90.927999999999884</v>
      </c>
      <c r="H58" s="32"/>
      <c r="I58" s="32"/>
      <c r="J58" s="43">
        <v>13.9</v>
      </c>
    </row>
    <row r="59" spans="1:10" s="21" customFormat="1" ht="14.25">
      <c r="A59" s="30" t="s">
        <v>54</v>
      </c>
      <c r="B59" s="23" t="s">
        <v>62</v>
      </c>
      <c r="C59" s="23" t="s">
        <v>82</v>
      </c>
      <c r="D59" s="23" t="s">
        <v>9</v>
      </c>
      <c r="E59" s="31"/>
      <c r="F59" s="31">
        <v>101.39</v>
      </c>
      <c r="G59" s="32">
        <f t="shared" si="5"/>
        <v>101.39</v>
      </c>
      <c r="H59" s="32"/>
      <c r="I59" s="32"/>
      <c r="J59" s="43">
        <v>13.9</v>
      </c>
    </row>
    <row r="60" spans="1:10" s="4" customFormat="1">
      <c r="A60" s="2" t="s">
        <v>52</v>
      </c>
      <c r="B60" s="3" t="s">
        <v>62</v>
      </c>
      <c r="C60" s="3" t="s">
        <v>82</v>
      </c>
      <c r="D60" s="3" t="s">
        <v>53</v>
      </c>
      <c r="E60" s="33"/>
      <c r="F60" s="33">
        <v>101.39</v>
      </c>
      <c r="G60" s="32">
        <f t="shared" si="5"/>
        <v>101.39</v>
      </c>
      <c r="H60" s="32"/>
      <c r="I60" s="34"/>
      <c r="J60" s="44">
        <v>13.9</v>
      </c>
    </row>
    <row r="61" spans="1:10" s="21" customFormat="1" ht="24">
      <c r="A61" s="30" t="s">
        <v>83</v>
      </c>
      <c r="B61" s="23" t="s">
        <v>86</v>
      </c>
      <c r="C61" s="23" t="s">
        <v>84</v>
      </c>
      <c r="D61" s="23" t="s">
        <v>9</v>
      </c>
      <c r="E61" s="31">
        <v>46721.930869999997</v>
      </c>
      <c r="F61" s="31">
        <v>46509.053870000003</v>
      </c>
      <c r="G61" s="32">
        <f t="shared" ref="G61:G73" si="6">SUM(F61-E61)</f>
        <v>-212.87699999999313</v>
      </c>
      <c r="H61" s="32">
        <v>80</v>
      </c>
      <c r="I61" s="32">
        <v>-207.5</v>
      </c>
      <c r="J61" s="43">
        <v>1143.7</v>
      </c>
    </row>
    <row r="62" spans="1:10" s="21" customFormat="1" ht="14.25">
      <c r="A62" s="30" t="s">
        <v>87</v>
      </c>
      <c r="B62" s="23" t="s">
        <v>86</v>
      </c>
      <c r="C62" s="23" t="s">
        <v>88</v>
      </c>
      <c r="D62" s="23" t="s">
        <v>9</v>
      </c>
      <c r="E62" s="31">
        <v>11004.448</v>
      </c>
      <c r="F62" s="31">
        <v>11084.999</v>
      </c>
      <c r="G62" s="32">
        <f t="shared" si="6"/>
        <v>80.550999999999476</v>
      </c>
      <c r="H62" s="32">
        <v>80</v>
      </c>
      <c r="I62" s="32"/>
      <c r="J62" s="43">
        <v>21.8</v>
      </c>
    </row>
    <row r="63" spans="1:10" s="21" customFormat="1" ht="14.25">
      <c r="A63" s="30" t="s">
        <v>54</v>
      </c>
      <c r="B63" s="23" t="s">
        <v>86</v>
      </c>
      <c r="C63" s="23" t="s">
        <v>89</v>
      </c>
      <c r="D63" s="23" t="s">
        <v>9</v>
      </c>
      <c r="E63" s="31"/>
      <c r="F63" s="31">
        <v>12.151999999999999</v>
      </c>
      <c r="G63" s="32">
        <f t="shared" si="6"/>
        <v>12.151999999999999</v>
      </c>
      <c r="H63" s="32"/>
      <c r="I63" s="32"/>
      <c r="J63" s="43">
        <v>21.8</v>
      </c>
    </row>
    <row r="64" spans="1:10" s="4" customFormat="1" ht="36.75">
      <c r="A64" s="2" t="s">
        <v>70</v>
      </c>
      <c r="B64" s="3" t="s">
        <v>86</v>
      </c>
      <c r="C64" s="3" t="s">
        <v>89</v>
      </c>
      <c r="D64" s="3" t="s">
        <v>71</v>
      </c>
      <c r="E64" s="33"/>
      <c r="F64" s="33">
        <v>12.151999999999999</v>
      </c>
      <c r="G64" s="32">
        <f t="shared" si="6"/>
        <v>12.151999999999999</v>
      </c>
      <c r="H64" s="32"/>
      <c r="I64" s="34"/>
      <c r="J64" s="44">
        <v>21.8</v>
      </c>
    </row>
    <row r="65" spans="1:10" s="21" customFormat="1" ht="24">
      <c r="A65" s="30" t="s">
        <v>90</v>
      </c>
      <c r="B65" s="23" t="s">
        <v>86</v>
      </c>
      <c r="C65" s="23" t="s">
        <v>91</v>
      </c>
      <c r="D65" s="23" t="s">
        <v>9</v>
      </c>
      <c r="E65" s="31">
        <v>30599.436160000001</v>
      </c>
      <c r="F65" s="31">
        <v>30307.417160000001</v>
      </c>
      <c r="G65" s="32">
        <f t="shared" si="6"/>
        <v>-292.01900000000023</v>
      </c>
      <c r="H65" s="32"/>
      <c r="I65" s="32">
        <v>-207.5</v>
      </c>
      <c r="J65" s="43">
        <v>1065.9000000000001</v>
      </c>
    </row>
    <row r="66" spans="1:10" s="21" customFormat="1" ht="18" customHeight="1">
      <c r="A66" s="30" t="s">
        <v>54</v>
      </c>
      <c r="B66" s="23" t="s">
        <v>86</v>
      </c>
      <c r="C66" s="23" t="s">
        <v>92</v>
      </c>
      <c r="D66" s="23" t="s">
        <v>9</v>
      </c>
      <c r="E66" s="31"/>
      <c r="F66" s="31">
        <v>539.221</v>
      </c>
      <c r="G66" s="32">
        <f t="shared" si="6"/>
        <v>539.221</v>
      </c>
      <c r="H66" s="32"/>
      <c r="I66" s="32"/>
      <c r="J66" s="43">
        <v>1065.9000000000001</v>
      </c>
    </row>
    <row r="67" spans="1:10" s="4" customFormat="1" ht="36.75">
      <c r="A67" s="2" t="s">
        <v>70</v>
      </c>
      <c r="B67" s="3" t="s">
        <v>86</v>
      </c>
      <c r="C67" s="3" t="s">
        <v>92</v>
      </c>
      <c r="D67" s="3" t="s">
        <v>71</v>
      </c>
      <c r="E67" s="33"/>
      <c r="F67" s="33">
        <v>539.221</v>
      </c>
      <c r="G67" s="32">
        <f t="shared" si="6"/>
        <v>539.221</v>
      </c>
      <c r="H67" s="32"/>
      <c r="I67" s="34"/>
      <c r="J67" s="44">
        <v>1065.9000000000001</v>
      </c>
    </row>
    <row r="68" spans="1:10" s="21" customFormat="1" ht="14.25">
      <c r="A68" s="30" t="s">
        <v>93</v>
      </c>
      <c r="B68" s="23" t="s">
        <v>86</v>
      </c>
      <c r="C68" s="23" t="s">
        <v>94</v>
      </c>
      <c r="D68" s="23" t="s">
        <v>9</v>
      </c>
      <c r="E68" s="31">
        <v>2515.4</v>
      </c>
      <c r="F68" s="31">
        <v>2518.5990000000002</v>
      </c>
      <c r="G68" s="32">
        <f t="shared" si="6"/>
        <v>3.1990000000000691</v>
      </c>
      <c r="H68" s="32"/>
      <c r="I68" s="32"/>
      <c r="J68" s="43">
        <v>39.5</v>
      </c>
    </row>
    <row r="69" spans="1:10" s="21" customFormat="1" ht="14.25">
      <c r="A69" s="30" t="s">
        <v>54</v>
      </c>
      <c r="B69" s="23" t="s">
        <v>86</v>
      </c>
      <c r="C69" s="23" t="s">
        <v>95</v>
      </c>
      <c r="D69" s="23" t="s">
        <v>9</v>
      </c>
      <c r="E69" s="31"/>
      <c r="F69" s="31">
        <v>22.052</v>
      </c>
      <c r="G69" s="32">
        <f t="shared" si="6"/>
        <v>22.052</v>
      </c>
      <c r="H69" s="32"/>
      <c r="I69" s="32"/>
      <c r="J69" s="43">
        <v>39.5</v>
      </c>
    </row>
    <row r="70" spans="1:10" s="4" customFormat="1" ht="36.75">
      <c r="A70" s="2" t="s">
        <v>70</v>
      </c>
      <c r="B70" s="3" t="s">
        <v>86</v>
      </c>
      <c r="C70" s="3" t="s">
        <v>95</v>
      </c>
      <c r="D70" s="3" t="s">
        <v>71</v>
      </c>
      <c r="E70" s="33"/>
      <c r="F70" s="33">
        <v>22.052</v>
      </c>
      <c r="G70" s="32">
        <f t="shared" si="6"/>
        <v>22.052</v>
      </c>
      <c r="H70" s="32"/>
      <c r="I70" s="34"/>
      <c r="J70" s="44">
        <v>39.5</v>
      </c>
    </row>
    <row r="71" spans="1:10" s="21" customFormat="1" ht="14.25">
      <c r="A71" s="30" t="s">
        <v>96</v>
      </c>
      <c r="B71" s="23" t="s">
        <v>86</v>
      </c>
      <c r="C71" s="23" t="s">
        <v>97</v>
      </c>
      <c r="D71" s="23" t="s">
        <v>9</v>
      </c>
      <c r="E71" s="31">
        <v>1906.64671</v>
      </c>
      <c r="F71" s="31">
        <v>1902.03871</v>
      </c>
      <c r="G71" s="32">
        <f t="shared" si="6"/>
        <v>-4.6079999999999472</v>
      </c>
      <c r="H71" s="32"/>
      <c r="I71" s="32"/>
      <c r="J71" s="43">
        <v>16.5</v>
      </c>
    </row>
    <row r="72" spans="1:10" s="21" customFormat="1" ht="14.25">
      <c r="A72" s="30" t="s">
        <v>54</v>
      </c>
      <c r="B72" s="23" t="s">
        <v>86</v>
      </c>
      <c r="C72" s="23" t="s">
        <v>98</v>
      </c>
      <c r="D72" s="23" t="s">
        <v>9</v>
      </c>
      <c r="E72" s="31"/>
      <c r="F72" s="31">
        <v>8</v>
      </c>
      <c r="G72" s="32">
        <f t="shared" si="6"/>
        <v>8</v>
      </c>
      <c r="H72" s="32"/>
      <c r="I72" s="32"/>
      <c r="J72" s="43">
        <v>16.5</v>
      </c>
    </row>
    <row r="73" spans="1:10" s="4" customFormat="1" ht="36.75">
      <c r="A73" s="2" t="s">
        <v>70</v>
      </c>
      <c r="B73" s="3" t="s">
        <v>86</v>
      </c>
      <c r="C73" s="3" t="s">
        <v>98</v>
      </c>
      <c r="D73" s="3" t="s">
        <v>71</v>
      </c>
      <c r="E73" s="33"/>
      <c r="F73" s="33">
        <v>8</v>
      </c>
      <c r="G73" s="32">
        <f t="shared" si="6"/>
        <v>8</v>
      </c>
      <c r="H73" s="32"/>
      <c r="I73" s="34"/>
      <c r="J73" s="44">
        <v>16.5</v>
      </c>
    </row>
    <row r="74" spans="1:10" s="4" customFormat="1" ht="24.75">
      <c r="A74" s="30" t="s">
        <v>113</v>
      </c>
      <c r="B74" s="3"/>
      <c r="C74" s="23" t="s">
        <v>117</v>
      </c>
      <c r="D74" s="23"/>
      <c r="E74" s="31"/>
      <c r="F74" s="31"/>
      <c r="G74" s="32"/>
      <c r="H74" s="32"/>
      <c r="I74" s="32"/>
      <c r="J74" s="43">
        <v>4100</v>
      </c>
    </row>
    <row r="75" spans="1:10" s="4" customFormat="1">
      <c r="A75" s="30" t="s">
        <v>114</v>
      </c>
      <c r="B75" s="3"/>
      <c r="C75" s="23" t="s">
        <v>118</v>
      </c>
      <c r="D75" s="23"/>
      <c r="E75" s="31"/>
      <c r="F75" s="31"/>
      <c r="G75" s="32"/>
      <c r="H75" s="32"/>
      <c r="I75" s="32"/>
      <c r="J75" s="43">
        <v>4100</v>
      </c>
    </row>
    <row r="76" spans="1:10" s="4" customFormat="1">
      <c r="A76" s="30" t="s">
        <v>115</v>
      </c>
      <c r="B76" s="3"/>
      <c r="C76" s="23" t="s">
        <v>119</v>
      </c>
      <c r="D76" s="23"/>
      <c r="E76" s="31"/>
      <c r="F76" s="31"/>
      <c r="G76" s="32"/>
      <c r="H76" s="32"/>
      <c r="I76" s="32"/>
      <c r="J76" s="43">
        <v>4100</v>
      </c>
    </row>
    <row r="77" spans="1:10" s="4" customFormat="1" ht="36.75">
      <c r="A77" s="2" t="s">
        <v>116</v>
      </c>
      <c r="B77" s="3"/>
      <c r="C77" s="3" t="s">
        <v>119</v>
      </c>
      <c r="D77" s="3" t="s">
        <v>120</v>
      </c>
      <c r="E77" s="33"/>
      <c r="F77" s="33"/>
      <c r="G77" s="32"/>
      <c r="H77" s="32"/>
      <c r="I77" s="34"/>
      <c r="J77" s="44">
        <v>4100</v>
      </c>
    </row>
    <row r="78" spans="1:10" s="21" customFormat="1" ht="16.899999999999999" customHeight="1">
      <c r="A78" s="30" t="s">
        <v>48</v>
      </c>
      <c r="B78" s="23" t="s">
        <v>13</v>
      </c>
      <c r="C78" s="23" t="s">
        <v>49</v>
      </c>
      <c r="D78" s="23" t="s">
        <v>9</v>
      </c>
      <c r="E78" s="31">
        <v>24776.9</v>
      </c>
      <c r="F78" s="31">
        <v>24687.64</v>
      </c>
      <c r="G78" s="32">
        <f t="shared" ref="G78:G85" si="7">SUM(F78-E78)</f>
        <v>-89.260000000002037</v>
      </c>
      <c r="H78" s="32">
        <v>70</v>
      </c>
      <c r="I78" s="32"/>
      <c r="J78" s="43">
        <v>127.1</v>
      </c>
    </row>
    <row r="79" spans="1:10" s="21" customFormat="1" ht="28.15" customHeight="1">
      <c r="A79" s="30" t="s">
        <v>50</v>
      </c>
      <c r="B79" s="23" t="s">
        <v>13</v>
      </c>
      <c r="C79" s="23" t="s">
        <v>51</v>
      </c>
      <c r="D79" s="23" t="s">
        <v>9</v>
      </c>
      <c r="E79" s="31">
        <v>23155.4</v>
      </c>
      <c r="F79" s="31">
        <v>23066.14</v>
      </c>
      <c r="G79" s="32">
        <f t="shared" si="7"/>
        <v>-89.260000000002037</v>
      </c>
      <c r="H79" s="32"/>
      <c r="I79" s="32"/>
      <c r="J79" s="43">
        <v>127.1</v>
      </c>
    </row>
    <row r="80" spans="1:10" s="21" customFormat="1" ht="14.25">
      <c r="A80" s="30" t="s">
        <v>54</v>
      </c>
      <c r="B80" s="23" t="s">
        <v>13</v>
      </c>
      <c r="C80" s="23" t="s">
        <v>55</v>
      </c>
      <c r="D80" s="23" t="s">
        <v>9</v>
      </c>
      <c r="E80" s="31"/>
      <c r="F80" s="31">
        <v>67.2</v>
      </c>
      <c r="G80" s="32">
        <f t="shared" si="7"/>
        <v>67.2</v>
      </c>
      <c r="H80" s="32"/>
      <c r="I80" s="32"/>
      <c r="J80" s="43">
        <v>127.1</v>
      </c>
    </row>
    <row r="81" spans="1:10" s="4" customFormat="1">
      <c r="A81" s="2" t="s">
        <v>52</v>
      </c>
      <c r="B81" s="3" t="s">
        <v>13</v>
      </c>
      <c r="C81" s="3" t="s">
        <v>55</v>
      </c>
      <c r="D81" s="3" t="s">
        <v>53</v>
      </c>
      <c r="E81" s="33"/>
      <c r="F81" s="33">
        <v>67.2</v>
      </c>
      <c r="G81" s="32">
        <f t="shared" si="7"/>
        <v>67.2</v>
      </c>
      <c r="H81" s="32"/>
      <c r="I81" s="34"/>
      <c r="J81" s="44">
        <v>127.1</v>
      </c>
    </row>
    <row r="82" spans="1:10" s="21" customFormat="1" ht="14.25">
      <c r="A82" s="30" t="s">
        <v>14</v>
      </c>
      <c r="B82" s="23" t="s">
        <v>13</v>
      </c>
      <c r="C82" s="23" t="s">
        <v>15</v>
      </c>
      <c r="D82" s="23" t="s">
        <v>9</v>
      </c>
      <c r="E82" s="31">
        <v>1388.8</v>
      </c>
      <c r="F82" s="31">
        <v>643.1</v>
      </c>
      <c r="G82" s="32">
        <f t="shared" si="7"/>
        <v>-745.69999999999993</v>
      </c>
      <c r="H82" s="32"/>
      <c r="I82" s="32"/>
      <c r="J82" s="43">
        <v>1226.2</v>
      </c>
    </row>
    <row r="83" spans="1:10" s="21" customFormat="1" ht="14.25">
      <c r="A83" s="30" t="s">
        <v>16</v>
      </c>
      <c r="B83" s="23" t="s">
        <v>13</v>
      </c>
      <c r="C83" s="23" t="s">
        <v>17</v>
      </c>
      <c r="D83" s="23" t="s">
        <v>9</v>
      </c>
      <c r="E83" s="31">
        <v>1388.8</v>
      </c>
      <c r="F83" s="31">
        <v>643.1</v>
      </c>
      <c r="G83" s="32">
        <f t="shared" si="7"/>
        <v>-745.69999999999993</v>
      </c>
      <c r="H83" s="32"/>
      <c r="I83" s="32"/>
      <c r="J83" s="43">
        <v>1226.2</v>
      </c>
    </row>
    <row r="84" spans="1:10" s="21" customFormat="1" ht="19.149999999999999" customHeight="1">
      <c r="A84" s="30" t="s">
        <v>54</v>
      </c>
      <c r="B84" s="23" t="s">
        <v>13</v>
      </c>
      <c r="C84" s="23" t="s">
        <v>56</v>
      </c>
      <c r="D84" s="23" t="s">
        <v>9</v>
      </c>
      <c r="E84" s="31">
        <v>1388.8</v>
      </c>
      <c r="F84" s="31">
        <v>643.1</v>
      </c>
      <c r="G84" s="32">
        <f t="shared" si="7"/>
        <v>-745.69999999999993</v>
      </c>
      <c r="H84" s="32"/>
      <c r="I84" s="32"/>
      <c r="J84" s="43">
        <v>1226.2</v>
      </c>
    </row>
    <row r="85" spans="1:10" s="4" customFormat="1">
      <c r="A85" s="45" t="s">
        <v>57</v>
      </c>
      <c r="B85" s="38" t="s">
        <v>13</v>
      </c>
      <c r="C85" s="38" t="s">
        <v>56</v>
      </c>
      <c r="D85" s="38" t="s">
        <v>58</v>
      </c>
      <c r="E85" s="46">
        <v>1388.8</v>
      </c>
      <c r="F85" s="46">
        <v>643.1</v>
      </c>
      <c r="G85" s="47">
        <f t="shared" si="7"/>
        <v>-745.69999999999993</v>
      </c>
      <c r="H85" s="47"/>
      <c r="I85" s="48"/>
      <c r="J85" s="40">
        <v>1226.2</v>
      </c>
    </row>
    <row r="86" spans="1:10" ht="15.75">
      <c r="A86" s="49" t="s">
        <v>12</v>
      </c>
      <c r="B86" s="50"/>
      <c r="C86" s="50"/>
      <c r="D86" s="50"/>
      <c r="E86" s="51"/>
      <c r="F86" s="52"/>
      <c r="G86" s="52"/>
      <c r="H86" s="52"/>
      <c r="I86" s="52"/>
      <c r="J86" s="53">
        <f>SUM(J41+J61+J78+J82+J74)</f>
        <v>23400</v>
      </c>
    </row>
  </sheetData>
  <mergeCells count="5">
    <mergeCell ref="A2:J2"/>
    <mergeCell ref="A3:J3"/>
    <mergeCell ref="A4:J4"/>
    <mergeCell ref="A7:J7"/>
    <mergeCell ref="A8:J8"/>
  </mergeCells>
  <pageMargins left="0.70866141732283472" right="0.70866141732283472" top="0.55118110236220474" bottom="0.55118110236220474" header="0.31496062992125984" footer="0.31496062992125984"/>
  <pageSetup paperSize="9" scale="9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разд</vt:lpstr>
    </vt:vector>
  </TitlesOfParts>
  <LinksUpToDate>false</LinksUpToDate>
  <SharedDoc>false</SharedDoc>
  <HyperlinkBase>C:\</HyperlinkBase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maksimova</dc:creator>
  <cp:lastModifiedBy>UrKonMO</cp:lastModifiedBy>
  <cp:lastPrinted>2015-12-11T10:03:12Z</cp:lastPrinted>
  <dcterms:created xsi:type="dcterms:W3CDTF">2015-01-13T07:22:59Z</dcterms:created>
  <dcterms:modified xsi:type="dcterms:W3CDTF">2015-12-11T10:03:17Z</dcterms:modified>
</cp:coreProperties>
</file>