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120" yWindow="75" windowWidth="15015" windowHeight="10065" firstSheet="1" activeTab="2"/>
  </bookViews>
  <sheets>
    <sheet name="v1bvyumsqh02d2hwuje5xik5uk" sheetId="4" state="hidden" r:id="rId1"/>
    <sheet name="Консолидиров." sheetId="6" r:id="rId2"/>
    <sheet name="район" sheetId="7" r:id="rId3"/>
  </sheets>
  <definedNames>
    <definedName name="bbi1iepey541b3erm5gspvzrtk">v1bvyumsqh02d2hwuje5xik5uk!$BJ$20:$BM$20</definedName>
    <definedName name="eaho2ejrtdbq5dbiou1fruoidk">v1bvyumsqh02d2hwuje5xik5uk!$B$15</definedName>
    <definedName name="frupzostrx2engzlq5coj1izgc">v1bvyumsqh02d2hwuje5xik5uk!$C$21:$C$117</definedName>
    <definedName name="hxw0shfsad1bl0w3rcqndiwdqc">v1bvyumsqh02d2hwuje5xik5uk!$D$20:$BH$20</definedName>
    <definedName name="idhebtridp4g55tiidmllpbcck">v1bvyumsqh02d2hwuje5xik5uk!$B$5</definedName>
    <definedName name="ilgrxtqehl5ojfb14epb1v0vpk">v1bvyumsqh02d2hwuje5xik5uk!$B$6</definedName>
    <definedName name="iukfigxpatbnff5s3qskal4gtw">v1bvyumsqh02d2hwuje5xik5uk!$B$10</definedName>
    <definedName name="jbdrlm0jnl44bjyvb5parwosvs">v1bvyumsqh02d2hwuje5xik5uk!$A$15</definedName>
    <definedName name="jmacmxvbgdblzh0tvh4m0gadvc">v1bvyumsqh02d2hwuje5xik5uk!$C$20</definedName>
    <definedName name="lens0r1dzt0ivfvdjvc15ibd1c">v1bvyumsqh02d2hwuje5xik5uk!$B$3</definedName>
    <definedName name="lzvlrjqro14zjenw2ueuj40zww">v1bvyumsqh02d2hwuje5xik5uk!$A$16</definedName>
    <definedName name="miceqmminp2t5fkvq3dcp5azms">v1bvyumsqh02d2hwuje5xik5uk!$B$9</definedName>
    <definedName name="muebv3fbrh0nbhfkcvkdiuichg">v1bvyumsqh02d2hwuje5xik5uk!$B$19</definedName>
    <definedName name="oishsvraxpbc3jz3kk3m5zcwm0">v1bvyumsqh02d2hwuje5xik5uk!$D$19:$I$19</definedName>
    <definedName name="pf4ktio2ct2wb5lic4d0ij22zg">v1bvyumsqh02d2hwuje5xik5uk!$B$11</definedName>
    <definedName name="qhgcjeqs4xbh5af0b0knrgslds">v1bvyumsqh02d2hwuje5xik5uk!$B$17</definedName>
    <definedName name="qm1r2zbyvxaabczgs5nd53xmq4">v1bvyumsqh02d2hwuje5xik5uk!$BI$21:$BI$117</definedName>
    <definedName name="qunp1nijp1aaxbgswizf0lz200">v1bvyumsqh02d2hwuje5xik5uk!$B$2</definedName>
    <definedName name="rcn525ywmx4pde1kn3aevp0dfk">v1bvyumsqh02d2hwuje5xik5uk!$BI$20</definedName>
    <definedName name="swpjxblu3dbu33cqzchc5hkk0w">v1bvyumsqh02d2hwuje5xik5uk!$B$4</definedName>
    <definedName name="syjdhdk35p4nh3cjfxnviauzls">v1bvyumsqh02d2hwuje5xik5uk!$A$19</definedName>
    <definedName name="t1iocfpqd13el1y2ekxnfpwstw">v1bvyumsqh02d2hwuje5xik5uk!$B$7</definedName>
    <definedName name="tqwxsrwtrd3p34nrtmvfunozag">v1bvyumsqh02d2hwuje5xik5uk!$B$12</definedName>
    <definedName name="u1m5vran2x1y11qx5xfu2j4tz4">v1bvyumsqh02d2hwuje5xik5uk!$20:$20</definedName>
    <definedName name="ua41amkhph5c1h53xxk2wbxxpk">v1bvyumsqh02d2hwuje5xik5uk!$B$13</definedName>
    <definedName name="vm2ikyzfyl3c3f2vbofwexhk2c">v1bvyumsqh02d2hwuje5xik5uk!$A$18</definedName>
    <definedName name="w1nehiloq13fdfxu13klcaopgw">v1bvyumsqh02d2hwuje5xik5uk!$B$14</definedName>
    <definedName name="whvhn4kg25bcn2skpkb3bqydz4">v1bvyumsqh02d2hwuje5xik5uk!$D$21:$BH$21</definedName>
    <definedName name="wqazcjs4o12a5adpyzuqhb5cko">v1bvyumsqh02d2hwuje5xik5uk!$B$8</definedName>
    <definedName name="x50bwhcspt2rtgjg0vg0hfk2ns">v1bvyumsqh02d2hwuje5xik5uk!$B$18</definedName>
    <definedName name="xfiudkw3z5aq3govpiyzsxyki0">v1bvyumsqh02d2hwuje5xik5uk!$B$16</definedName>
  </definedNames>
  <calcPr calcId="124519"/>
</workbook>
</file>

<file path=xl/calcChain.xml><?xml version="1.0" encoding="utf-8"?>
<calcChain xmlns="http://schemas.openxmlformats.org/spreadsheetml/2006/main">
  <c r="Q101" i="7"/>
  <c r="M101"/>
  <c r="I101"/>
  <c r="Q100"/>
  <c r="M100"/>
  <c r="I100"/>
  <c r="Q99"/>
  <c r="M99"/>
  <c r="I99"/>
  <c r="P98"/>
  <c r="O98"/>
  <c r="N98"/>
  <c r="L98"/>
  <c r="K98"/>
  <c r="J98"/>
  <c r="H98"/>
  <c r="G98"/>
  <c r="F98"/>
  <c r="Q97"/>
  <c r="M97"/>
  <c r="I97"/>
  <c r="Q96"/>
  <c r="M96"/>
  <c r="I96"/>
  <c r="Q95"/>
  <c r="M95"/>
  <c r="I95"/>
  <c r="Q94"/>
  <c r="M94"/>
  <c r="I94"/>
  <c r="Q93"/>
  <c r="M93"/>
  <c r="I93"/>
  <c r="Q92"/>
  <c r="M92"/>
  <c r="I92"/>
  <c r="Q91"/>
  <c r="M91"/>
  <c r="I91"/>
  <c r="Q90"/>
  <c r="M90"/>
  <c r="I90"/>
  <c r="Q89"/>
  <c r="M89"/>
  <c r="I89"/>
  <c r="Q88"/>
  <c r="M88"/>
  <c r="I88"/>
  <c r="Q87"/>
  <c r="M87"/>
  <c r="I87"/>
  <c r="Q86"/>
  <c r="M86"/>
  <c r="I86"/>
  <c r="Q85"/>
  <c r="M85"/>
  <c r="I85"/>
  <c r="Q84"/>
  <c r="M84"/>
  <c r="I84"/>
  <c r="P83"/>
  <c r="O83"/>
  <c r="N83"/>
  <c r="L83"/>
  <c r="K83"/>
  <c r="J83"/>
  <c r="H83"/>
  <c r="G83"/>
  <c r="F83"/>
  <c r="Q82"/>
  <c r="M82"/>
  <c r="I82"/>
  <c r="Q81"/>
  <c r="M81"/>
  <c r="I81"/>
  <c r="Q80"/>
  <c r="M80"/>
  <c r="I80"/>
  <c r="Q79"/>
  <c r="M79"/>
  <c r="I79"/>
  <c r="BO78"/>
  <c r="BN78"/>
  <c r="BM78"/>
  <c r="BL78"/>
  <c r="BK78"/>
  <c r="BJ78"/>
  <c r="BI78"/>
  <c r="BH78"/>
  <c r="BG78"/>
  <c r="BF78"/>
  <c r="BE78"/>
  <c r="BD78"/>
  <c r="BC78"/>
  <c r="BB78"/>
  <c r="BA78"/>
  <c r="AZ78"/>
  <c r="AY78"/>
  <c r="AX78"/>
  <c r="AW78"/>
  <c r="AV78"/>
  <c r="AU78"/>
  <c r="AT78"/>
  <c r="AS78"/>
  <c r="AR78"/>
  <c r="AQ78"/>
  <c r="AP78"/>
  <c r="AO78"/>
  <c r="AN78"/>
  <c r="AM78"/>
  <c r="AL78"/>
  <c r="AK78"/>
  <c r="AJ78"/>
  <c r="AI78"/>
  <c r="AH78"/>
  <c r="AG78"/>
  <c r="AF78"/>
  <c r="AE78"/>
  <c r="AD78"/>
  <c r="AC78"/>
  <c r="AB78"/>
  <c r="AA78"/>
  <c r="Z78"/>
  <c r="Y78"/>
  <c r="X78"/>
  <c r="W78"/>
  <c r="V78"/>
  <c r="U78"/>
  <c r="T78"/>
  <c r="S78"/>
  <c r="R78"/>
  <c r="P78"/>
  <c r="O78"/>
  <c r="N78"/>
  <c r="L78"/>
  <c r="K78"/>
  <c r="J78"/>
  <c r="H78"/>
  <c r="G78"/>
  <c r="F78"/>
  <c r="Q77"/>
  <c r="M77"/>
  <c r="I77"/>
  <c r="Q76"/>
  <c r="M76"/>
  <c r="I76"/>
  <c r="P75"/>
  <c r="O75"/>
  <c r="N75"/>
  <c r="L75"/>
  <c r="K75"/>
  <c r="J75"/>
  <c r="H75"/>
  <c r="G75"/>
  <c r="F75"/>
  <c r="P74"/>
  <c r="O74"/>
  <c r="N74"/>
  <c r="L74"/>
  <c r="K74"/>
  <c r="J74"/>
  <c r="H74"/>
  <c r="G74"/>
  <c r="F74"/>
  <c r="P73"/>
  <c r="P104" s="1"/>
  <c r="O73"/>
  <c r="N73"/>
  <c r="L73"/>
  <c r="L104" s="1"/>
  <c r="K73"/>
  <c r="J73"/>
  <c r="H73"/>
  <c r="H104" s="1"/>
  <c r="G73"/>
  <c r="F73"/>
  <c r="G71"/>
  <c r="F71"/>
  <c r="K70"/>
  <c r="G70"/>
  <c r="F70"/>
  <c r="BO69"/>
  <c r="BJ69"/>
  <c r="BE69"/>
  <c r="AZ69"/>
  <c r="AU69"/>
  <c r="AP69"/>
  <c r="AK69"/>
  <c r="AF69"/>
  <c r="AA69"/>
  <c r="V69"/>
  <c r="Q69"/>
  <c r="M69"/>
  <c r="G69"/>
  <c r="F69"/>
  <c r="BO68"/>
  <c r="BJ68"/>
  <c r="BE68"/>
  <c r="AZ68"/>
  <c r="AU68"/>
  <c r="AP68"/>
  <c r="AK68"/>
  <c r="AF68"/>
  <c r="AA68"/>
  <c r="V68"/>
  <c r="Q68"/>
  <c r="M68"/>
  <c r="G68"/>
  <c r="F68"/>
  <c r="BO67"/>
  <c r="BJ67"/>
  <c r="BE67"/>
  <c r="AZ67"/>
  <c r="AU67"/>
  <c r="AP67"/>
  <c r="AK67"/>
  <c r="AF67"/>
  <c r="AA67"/>
  <c r="V67"/>
  <c r="Q67"/>
  <c r="M67"/>
  <c r="G67"/>
  <c r="F67"/>
  <c r="G66"/>
  <c r="F66"/>
  <c r="O65"/>
  <c r="N65"/>
  <c r="G65"/>
  <c r="F65"/>
  <c r="G64"/>
  <c r="F64"/>
  <c r="G63"/>
  <c r="F63"/>
  <c r="BO61"/>
  <c r="BJ61"/>
  <c r="BE61"/>
  <c r="AZ61"/>
  <c r="AU61"/>
  <c r="AP61"/>
  <c r="AK61"/>
  <c r="AF61"/>
  <c r="AA61"/>
  <c r="V61"/>
  <c r="Q61"/>
  <c r="G61"/>
  <c r="F61"/>
  <c r="BO60"/>
  <c r="BJ60"/>
  <c r="BE60"/>
  <c r="AZ60"/>
  <c r="AU60"/>
  <c r="AP60"/>
  <c r="AK60"/>
  <c r="AC60"/>
  <c r="AA60"/>
  <c r="V60"/>
  <c r="O60"/>
  <c r="K60"/>
  <c r="J60"/>
  <c r="G60"/>
  <c r="F60"/>
  <c r="BJ58"/>
  <c r="AP58"/>
  <c r="AF58"/>
  <c r="V58"/>
  <c r="O58"/>
  <c r="N58"/>
  <c r="M58"/>
  <c r="G58"/>
  <c r="F58"/>
  <c r="BO56"/>
  <c r="BJ56"/>
  <c r="BE56"/>
  <c r="AZ56"/>
  <c r="AU56"/>
  <c r="AP56"/>
  <c r="AK56"/>
  <c r="AF56"/>
  <c r="AA56"/>
  <c r="V56"/>
  <c r="Q56"/>
  <c r="G56"/>
  <c r="F56"/>
  <c r="BO54"/>
  <c r="BJ54"/>
  <c r="BE54"/>
  <c r="AZ54"/>
  <c r="AU54"/>
  <c r="AP54"/>
  <c r="AK54"/>
  <c r="AF54"/>
  <c r="AA54"/>
  <c r="V54"/>
  <c r="Q54"/>
  <c r="M54"/>
  <c r="G54"/>
  <c r="F54"/>
  <c r="BL53"/>
  <c r="BO53" s="1"/>
  <c r="BK53"/>
  <c r="BG53"/>
  <c r="BF53"/>
  <c r="BB53"/>
  <c r="BE53" s="1"/>
  <c r="BA53"/>
  <c r="AW53"/>
  <c r="AV53"/>
  <c r="AR53"/>
  <c r="AQ53"/>
  <c r="AM53"/>
  <c r="AL53"/>
  <c r="AH53"/>
  <c r="AG53"/>
  <c r="AC53"/>
  <c r="AB53"/>
  <c r="X53"/>
  <c r="W53"/>
  <c r="S53"/>
  <c r="V53" s="1"/>
  <c r="R53"/>
  <c r="O53"/>
  <c r="N53"/>
  <c r="K53"/>
  <c r="M53" s="1"/>
  <c r="G53"/>
  <c r="F53"/>
  <c r="G52"/>
  <c r="F52"/>
  <c r="K51"/>
  <c r="J51"/>
  <c r="H51"/>
  <c r="G51"/>
  <c r="F51"/>
  <c r="BO50"/>
  <c r="BJ50"/>
  <c r="BE50"/>
  <c r="AZ50"/>
  <c r="AU50"/>
  <c r="AP50"/>
  <c r="AK50"/>
  <c r="AF50"/>
  <c r="AA50"/>
  <c r="V50"/>
  <c r="Q50"/>
  <c r="M50"/>
  <c r="G50"/>
  <c r="F50"/>
  <c r="BO49"/>
  <c r="BJ49"/>
  <c r="BE49"/>
  <c r="AZ49"/>
  <c r="AU49"/>
  <c r="AP49"/>
  <c r="AK49"/>
  <c r="AF49"/>
  <c r="AA49"/>
  <c r="V49"/>
  <c r="Q49"/>
  <c r="K49"/>
  <c r="J49"/>
  <c r="G49"/>
  <c r="F49"/>
  <c r="BO48"/>
  <c r="BJ48"/>
  <c r="BE48"/>
  <c r="AZ48"/>
  <c r="AU48"/>
  <c r="AP48"/>
  <c r="AK48"/>
  <c r="AF48"/>
  <c r="AA48"/>
  <c r="V48"/>
  <c r="Q48"/>
  <c r="M48"/>
  <c r="G48"/>
  <c r="F48"/>
  <c r="O47"/>
  <c r="N47"/>
  <c r="G47"/>
  <c r="F47"/>
  <c r="O46"/>
  <c r="N46"/>
  <c r="M46"/>
  <c r="G46"/>
  <c r="F46"/>
  <c r="G45"/>
  <c r="F45"/>
  <c r="BJ44"/>
  <c r="BE44"/>
  <c r="AZ44"/>
  <c r="AU44"/>
  <c r="AP44"/>
  <c r="AK44"/>
  <c r="AF44"/>
  <c r="AA44"/>
  <c r="V44"/>
  <c r="O44"/>
  <c r="N44"/>
  <c r="M44"/>
  <c r="G44"/>
  <c r="F44"/>
  <c r="BL42"/>
  <c r="BK42"/>
  <c r="BG42"/>
  <c r="BF42"/>
  <c r="BB42"/>
  <c r="BA42"/>
  <c r="AW42"/>
  <c r="AV42"/>
  <c r="AR42"/>
  <c r="AQ42"/>
  <c r="AM42"/>
  <c r="AL42"/>
  <c r="AH42"/>
  <c r="AG42"/>
  <c r="AC42"/>
  <c r="AB42"/>
  <c r="X42"/>
  <c r="W42"/>
  <c r="S42"/>
  <c r="R42"/>
  <c r="O42"/>
  <c r="N42"/>
  <c r="K42"/>
  <c r="J42"/>
  <c r="G42"/>
  <c r="F42"/>
  <c r="G41"/>
  <c r="F41"/>
  <c r="G39"/>
  <c r="F39"/>
  <c r="O38"/>
  <c r="N38"/>
  <c r="M38"/>
  <c r="G38"/>
  <c r="F38"/>
  <c r="G34"/>
  <c r="F34"/>
  <c r="BO33"/>
  <c r="BN33"/>
  <c r="BM33"/>
  <c r="BL33"/>
  <c r="BK33"/>
  <c r="BJ33"/>
  <c r="BI33"/>
  <c r="BH33"/>
  <c r="BG33"/>
  <c r="BF33"/>
  <c r="BE33"/>
  <c r="BD33"/>
  <c r="BC33"/>
  <c r="BB33"/>
  <c r="BA33"/>
  <c r="AZ33"/>
  <c r="AY33"/>
  <c r="AX33"/>
  <c r="AW33"/>
  <c r="AV33"/>
  <c r="AU33"/>
  <c r="AT33"/>
  <c r="AS33"/>
  <c r="AR33"/>
  <c r="AQ33"/>
  <c r="AP33"/>
  <c r="AO33"/>
  <c r="AN33"/>
  <c r="AM33"/>
  <c r="AL33"/>
  <c r="AK33"/>
  <c r="AJ33"/>
  <c r="AI33"/>
  <c r="AH33"/>
  <c r="AG33"/>
  <c r="AF33"/>
  <c r="AE33"/>
  <c r="AD33"/>
  <c r="AC33"/>
  <c r="X33"/>
  <c r="S33"/>
  <c r="O33"/>
  <c r="N33"/>
  <c r="K33"/>
  <c r="G33"/>
  <c r="F33"/>
  <c r="BO32"/>
  <c r="BJ32"/>
  <c r="BE32"/>
  <c r="AZ32"/>
  <c r="AU32"/>
  <c r="AP32"/>
  <c r="AK32"/>
  <c r="AF32"/>
  <c r="AA32"/>
  <c r="V32"/>
  <c r="Q32"/>
  <c r="M32"/>
  <c r="G32"/>
  <c r="F32"/>
  <c r="BO31"/>
  <c r="BE31"/>
  <c r="AZ31"/>
  <c r="AU31"/>
  <c r="AP31"/>
  <c r="AK31"/>
  <c r="AF31"/>
  <c r="AA31"/>
  <c r="V31"/>
  <c r="O31"/>
  <c r="N31"/>
  <c r="G31"/>
  <c r="F31"/>
  <c r="BO30"/>
  <c r="BJ30"/>
  <c r="BE30"/>
  <c r="AZ30"/>
  <c r="AU30"/>
  <c r="AP30"/>
  <c r="AK30"/>
  <c r="AF30"/>
  <c r="AA30"/>
  <c r="V30"/>
  <c r="Q30"/>
  <c r="M30"/>
  <c r="G30"/>
  <c r="F30"/>
  <c r="BO29"/>
  <c r="BE29"/>
  <c r="AZ29"/>
  <c r="AU29"/>
  <c r="AP29"/>
  <c r="AK29"/>
  <c r="AF29"/>
  <c r="AA29"/>
  <c r="V29"/>
  <c r="O29"/>
  <c r="N29"/>
  <c r="K29"/>
  <c r="J29"/>
  <c r="G29"/>
  <c r="F29"/>
  <c r="G28"/>
  <c r="F28"/>
  <c r="G27"/>
  <c r="F27"/>
  <c r="BO26"/>
  <c r="BE26"/>
  <c r="AZ26"/>
  <c r="AU26"/>
  <c r="AP26"/>
  <c r="AK26"/>
  <c r="AF26"/>
  <c r="AA26"/>
  <c r="V26"/>
  <c r="O26"/>
  <c r="N26"/>
  <c r="M26"/>
  <c r="G26"/>
  <c r="F26"/>
  <c r="BO25"/>
  <c r="BJ25"/>
  <c r="BE25"/>
  <c r="AZ25"/>
  <c r="AU25"/>
  <c r="AP25"/>
  <c r="AK25"/>
  <c r="AF25"/>
  <c r="AA25"/>
  <c r="V25"/>
  <c r="O25"/>
  <c r="N25"/>
  <c r="M25"/>
  <c r="G25"/>
  <c r="F25"/>
  <c r="BO24"/>
  <c r="BJ24"/>
  <c r="BE24"/>
  <c r="AZ24"/>
  <c r="AU24"/>
  <c r="AP24"/>
  <c r="AK24"/>
  <c r="AF24"/>
  <c r="AA24"/>
  <c r="V24"/>
  <c r="O24"/>
  <c r="N24"/>
  <c r="M24"/>
  <c r="G24"/>
  <c r="F24"/>
  <c r="BL23"/>
  <c r="BK23"/>
  <c r="BG23"/>
  <c r="BF23"/>
  <c r="BD23"/>
  <c r="BC23"/>
  <c r="BB23"/>
  <c r="BA23"/>
  <c r="AY23"/>
  <c r="AX23"/>
  <c r="AW23"/>
  <c r="AV23"/>
  <c r="AT23"/>
  <c r="AS23"/>
  <c r="AR23"/>
  <c r="AQ23"/>
  <c r="AO23"/>
  <c r="AN23"/>
  <c r="AM23"/>
  <c r="AL23"/>
  <c r="AJ23"/>
  <c r="AI23"/>
  <c r="AH23"/>
  <c r="AG23"/>
  <c r="AE23"/>
  <c r="AD23"/>
  <c r="AC23"/>
  <c r="AB23"/>
  <c r="Z23"/>
  <c r="Y23"/>
  <c r="X23"/>
  <c r="W23"/>
  <c r="U23"/>
  <c r="T23"/>
  <c r="S23"/>
  <c r="R23"/>
  <c r="O23"/>
  <c r="N23"/>
  <c r="M23"/>
  <c r="G23"/>
  <c r="F23"/>
  <c r="O22"/>
  <c r="N22"/>
  <c r="G22"/>
  <c r="F22"/>
  <c r="BJ21"/>
  <c r="BE21"/>
  <c r="AZ21"/>
  <c r="AU21"/>
  <c r="AP21"/>
  <c r="AK21"/>
  <c r="AF21"/>
  <c r="V21"/>
  <c r="O21"/>
  <c r="Q21" s="1"/>
  <c r="N21"/>
  <c r="M21"/>
  <c r="G21"/>
  <c r="I21" s="1"/>
  <c r="F21"/>
  <c r="G20"/>
  <c r="F20"/>
  <c r="BO19"/>
  <c r="BJ19"/>
  <c r="BE19"/>
  <c r="AZ19"/>
  <c r="AU19"/>
  <c r="AP19"/>
  <c r="AK19"/>
  <c r="AF19"/>
  <c r="AA19"/>
  <c r="V19"/>
  <c r="Q19"/>
  <c r="M19"/>
  <c r="G19"/>
  <c r="F19"/>
  <c r="BO18"/>
  <c r="BN18"/>
  <c r="BM18"/>
  <c r="BL18"/>
  <c r="BK18"/>
  <c r="BJ18"/>
  <c r="BI18"/>
  <c r="BH18"/>
  <c r="BG18"/>
  <c r="BF18"/>
  <c r="BE18"/>
  <c r="BD18"/>
  <c r="BC18"/>
  <c r="BB18"/>
  <c r="BA18"/>
  <c r="AZ18"/>
  <c r="AY18"/>
  <c r="AX18"/>
  <c r="AW18"/>
  <c r="AV18"/>
  <c r="AU18"/>
  <c r="AT18"/>
  <c r="AS18"/>
  <c r="AR18"/>
  <c r="AQ18"/>
  <c r="AP18"/>
  <c r="AO18"/>
  <c r="AN18"/>
  <c r="AM18"/>
  <c r="AL18"/>
  <c r="AK18"/>
  <c r="AJ18"/>
  <c r="AI18"/>
  <c r="AH18"/>
  <c r="AG18"/>
  <c r="AF18"/>
  <c r="AE18"/>
  <c r="AD18"/>
  <c r="AC18"/>
  <c r="AB18"/>
  <c r="AA18"/>
  <c r="Z18"/>
  <c r="Y18"/>
  <c r="X18"/>
  <c r="W18"/>
  <c r="V18"/>
  <c r="U18"/>
  <c r="T18"/>
  <c r="S18"/>
  <c r="R18"/>
  <c r="O18"/>
  <c r="N18"/>
  <c r="K18"/>
  <c r="J18"/>
  <c r="G18"/>
  <c r="F18"/>
  <c r="G17"/>
  <c r="F17"/>
  <c r="O16"/>
  <c r="N16"/>
  <c r="G16"/>
  <c r="F16"/>
  <c r="O15"/>
  <c r="N15"/>
  <c r="G15"/>
  <c r="F15"/>
  <c r="BO14"/>
  <c r="BJ14"/>
  <c r="BE14"/>
  <c r="AZ14"/>
  <c r="AU14"/>
  <c r="AP14"/>
  <c r="AK14"/>
  <c r="AF14"/>
  <c r="AA14"/>
  <c r="V14"/>
  <c r="O14"/>
  <c r="N14"/>
  <c r="M14"/>
  <c r="G14"/>
  <c r="F14"/>
  <c r="AA13"/>
  <c r="V13"/>
  <c r="O13"/>
  <c r="N13"/>
  <c r="M13"/>
  <c r="G13"/>
  <c r="F13"/>
  <c r="BL12"/>
  <c r="BK12"/>
  <c r="BG12"/>
  <c r="BF12"/>
  <c r="BB12"/>
  <c r="BA12"/>
  <c r="AW12"/>
  <c r="AV12"/>
  <c r="AR12"/>
  <c r="AQ12"/>
  <c r="AM12"/>
  <c r="AL12"/>
  <c r="AH12"/>
  <c r="AG12"/>
  <c r="AC12"/>
  <c r="AB12"/>
  <c r="X12"/>
  <c r="W12"/>
  <c r="S12"/>
  <c r="R12"/>
  <c r="O12"/>
  <c r="N12"/>
  <c r="K12"/>
  <c r="J12"/>
  <c r="G12"/>
  <c r="F12"/>
  <c r="BK11"/>
  <c r="BO11" s="1"/>
  <c r="BG11"/>
  <c r="BF11"/>
  <c r="BB11"/>
  <c r="BA11"/>
  <c r="AW11"/>
  <c r="AV11"/>
  <c r="AR11"/>
  <c r="AQ11"/>
  <c r="AM11"/>
  <c r="AL11"/>
  <c r="AH11"/>
  <c r="AG11"/>
  <c r="AC11"/>
  <c r="AB11"/>
  <c r="X11"/>
  <c r="W11"/>
  <c r="S11"/>
  <c r="R11"/>
  <c r="O11"/>
  <c r="N11"/>
  <c r="K11"/>
  <c r="J11"/>
  <c r="G11"/>
  <c r="F11"/>
  <c r="H106" i="6"/>
  <c r="J106"/>
  <c r="L106"/>
  <c r="N106"/>
  <c r="O106"/>
  <c r="P106"/>
  <c r="F106"/>
  <c r="Q75"/>
  <c r="H75"/>
  <c r="L75"/>
  <c r="N75"/>
  <c r="O75"/>
  <c r="P75"/>
  <c r="H74"/>
  <c r="L74"/>
  <c r="N74"/>
  <c r="O74"/>
  <c r="Q74" s="1"/>
  <c r="P74"/>
  <c r="Q77"/>
  <c r="F99"/>
  <c r="Q76"/>
  <c r="Q78"/>
  <c r="Q79"/>
  <c r="Q80"/>
  <c r="Q81"/>
  <c r="Q82"/>
  <c r="Q83"/>
  <c r="Q84"/>
  <c r="Q85"/>
  <c r="Q86"/>
  <c r="Q87"/>
  <c r="Q88"/>
  <c r="Q89"/>
  <c r="Q90"/>
  <c r="Q91"/>
  <c r="Q92"/>
  <c r="Q93"/>
  <c r="Q94"/>
  <c r="Q95"/>
  <c r="Q96"/>
  <c r="Q97"/>
  <c r="Q98"/>
  <c r="Q99"/>
  <c r="Q100"/>
  <c r="Q101"/>
  <c r="Q102"/>
  <c r="M76"/>
  <c r="M77"/>
  <c r="M78"/>
  <c r="M80"/>
  <c r="M81"/>
  <c r="M82"/>
  <c r="M83"/>
  <c r="M85"/>
  <c r="M86"/>
  <c r="M87"/>
  <c r="M88"/>
  <c r="M89"/>
  <c r="M90"/>
  <c r="M91"/>
  <c r="M92"/>
  <c r="M93"/>
  <c r="M94"/>
  <c r="M95"/>
  <c r="M96"/>
  <c r="M97"/>
  <c r="M98"/>
  <c r="M99"/>
  <c r="M100"/>
  <c r="M101"/>
  <c r="M102"/>
  <c r="I76"/>
  <c r="I77"/>
  <c r="I78"/>
  <c r="I80"/>
  <c r="I81"/>
  <c r="I82"/>
  <c r="I83"/>
  <c r="I85"/>
  <c r="I86"/>
  <c r="I87"/>
  <c r="I88"/>
  <c r="I89"/>
  <c r="I90"/>
  <c r="I91"/>
  <c r="I92"/>
  <c r="I93"/>
  <c r="I94"/>
  <c r="I95"/>
  <c r="I96"/>
  <c r="I97"/>
  <c r="I98"/>
  <c r="I100"/>
  <c r="I101"/>
  <c r="I102"/>
  <c r="H105"/>
  <c r="L105"/>
  <c r="N105"/>
  <c r="O105"/>
  <c r="Q105" s="1"/>
  <c r="P105"/>
  <c r="G76"/>
  <c r="H76"/>
  <c r="J76"/>
  <c r="K76"/>
  <c r="L76"/>
  <c r="N76"/>
  <c r="O76"/>
  <c r="P76"/>
  <c r="G79"/>
  <c r="H79"/>
  <c r="J79"/>
  <c r="J75" s="1"/>
  <c r="K79"/>
  <c r="L79"/>
  <c r="N79"/>
  <c r="O79"/>
  <c r="P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G84"/>
  <c r="G75" s="1"/>
  <c r="G74" s="1"/>
  <c r="G105" s="1"/>
  <c r="G106" s="1"/>
  <c r="H84"/>
  <c r="J84"/>
  <c r="K84"/>
  <c r="K75" s="1"/>
  <c r="K74" s="1"/>
  <c r="K105" s="1"/>
  <c r="K106" s="1"/>
  <c r="L84"/>
  <c r="N84"/>
  <c r="O84"/>
  <c r="P84"/>
  <c r="G99"/>
  <c r="H99"/>
  <c r="J99"/>
  <c r="K99"/>
  <c r="L99"/>
  <c r="N99"/>
  <c r="O99"/>
  <c r="P99"/>
  <c r="F84"/>
  <c r="F79"/>
  <c r="F75" s="1"/>
  <c r="F76"/>
  <c r="G72"/>
  <c r="F72"/>
  <c r="K71"/>
  <c r="G71"/>
  <c r="F71"/>
  <c r="BO70"/>
  <c r="BJ70"/>
  <c r="BE70"/>
  <c r="AZ70"/>
  <c r="AU70"/>
  <c r="AP70"/>
  <c r="AK70"/>
  <c r="AF70"/>
  <c r="AA70"/>
  <c r="V70"/>
  <c r="Q70"/>
  <c r="M70"/>
  <c r="G70"/>
  <c r="F70"/>
  <c r="BO69"/>
  <c r="BJ69"/>
  <c r="BE69"/>
  <c r="AZ69"/>
  <c r="AU69"/>
  <c r="AP69"/>
  <c r="AK69"/>
  <c r="AF69"/>
  <c r="AA69"/>
  <c r="V69"/>
  <c r="Q69"/>
  <c r="M69"/>
  <c r="G69"/>
  <c r="F69"/>
  <c r="BO68"/>
  <c r="BJ68"/>
  <c r="BE68"/>
  <c r="AZ68"/>
  <c r="AU68"/>
  <c r="AP68"/>
  <c r="AK68"/>
  <c r="AF68"/>
  <c r="AA68"/>
  <c r="V68"/>
  <c r="Q68"/>
  <c r="M68"/>
  <c r="G68"/>
  <c r="F68"/>
  <c r="G67"/>
  <c r="F67"/>
  <c r="O66"/>
  <c r="N66"/>
  <c r="G66"/>
  <c r="F66"/>
  <c r="G65"/>
  <c r="F65"/>
  <c r="G64"/>
  <c r="F64"/>
  <c r="BO62"/>
  <c r="BJ62"/>
  <c r="BE62"/>
  <c r="AZ62"/>
  <c r="AU62"/>
  <c r="AP62"/>
  <c r="AK62"/>
  <c r="AF62"/>
  <c r="AA62"/>
  <c r="V62"/>
  <c r="Q62"/>
  <c r="G62"/>
  <c r="F62"/>
  <c r="BO61"/>
  <c r="BJ61"/>
  <c r="BE61"/>
  <c r="AZ61"/>
  <c r="AU61"/>
  <c r="AP61"/>
  <c r="AK61"/>
  <c r="AC61"/>
  <c r="AA61"/>
  <c r="V61"/>
  <c r="O61"/>
  <c r="K61"/>
  <c r="J61"/>
  <c r="G61"/>
  <c r="F61"/>
  <c r="BJ59"/>
  <c r="AP59"/>
  <c r="AF59"/>
  <c r="V59"/>
  <c r="O59"/>
  <c r="N59"/>
  <c r="M59"/>
  <c r="G59"/>
  <c r="F59"/>
  <c r="BO57"/>
  <c r="BJ57"/>
  <c r="BE57"/>
  <c r="AZ57"/>
  <c r="AU57"/>
  <c r="AP57"/>
  <c r="AK57"/>
  <c r="AF57"/>
  <c r="AA57"/>
  <c r="V57"/>
  <c r="Q57"/>
  <c r="G57"/>
  <c r="F57"/>
  <c r="BO55"/>
  <c r="BJ55"/>
  <c r="BE55"/>
  <c r="AZ55"/>
  <c r="AU55"/>
  <c r="AP55"/>
  <c r="AK55"/>
  <c r="AF55"/>
  <c r="AA55"/>
  <c r="V55"/>
  <c r="Q55"/>
  <c r="M55"/>
  <c r="G55"/>
  <c r="F55"/>
  <c r="BL54"/>
  <c r="BO54" s="1"/>
  <c r="BK54"/>
  <c r="BG54"/>
  <c r="BF54"/>
  <c r="BB54"/>
  <c r="BE54" s="1"/>
  <c r="BA54"/>
  <c r="AW54"/>
  <c r="AV54"/>
  <c r="AR54"/>
  <c r="AQ54"/>
  <c r="AM54"/>
  <c r="AL54"/>
  <c r="AH54"/>
  <c r="AG54"/>
  <c r="AC54"/>
  <c r="AB54"/>
  <c r="X54"/>
  <c r="W54"/>
  <c r="S54"/>
  <c r="V54" s="1"/>
  <c r="R54"/>
  <c r="O54"/>
  <c r="N54"/>
  <c r="K54"/>
  <c r="M54" s="1"/>
  <c r="G54"/>
  <c r="F54"/>
  <c r="G53"/>
  <c r="F53"/>
  <c r="K52"/>
  <c r="J52"/>
  <c r="H52"/>
  <c r="G52"/>
  <c r="F52"/>
  <c r="BO51"/>
  <c r="BJ51"/>
  <c r="BE51"/>
  <c r="AZ51"/>
  <c r="AU51"/>
  <c r="AP51"/>
  <c r="AK51"/>
  <c r="AF51"/>
  <c r="AA51"/>
  <c r="V51"/>
  <c r="Q51"/>
  <c r="M51"/>
  <c r="G51"/>
  <c r="F51"/>
  <c r="BO50"/>
  <c r="BJ50"/>
  <c r="BE50"/>
  <c r="AZ50"/>
  <c r="AU50"/>
  <c r="AP50"/>
  <c r="AK50"/>
  <c r="AF50"/>
  <c r="AA50"/>
  <c r="V50"/>
  <c r="Q50"/>
  <c r="K50"/>
  <c r="J50"/>
  <c r="G50"/>
  <c r="F50"/>
  <c r="BO49"/>
  <c r="BJ49"/>
  <c r="BE49"/>
  <c r="AZ49"/>
  <c r="AU49"/>
  <c r="AP49"/>
  <c r="AK49"/>
  <c r="AF49"/>
  <c r="AA49"/>
  <c r="V49"/>
  <c r="Q49"/>
  <c r="M49"/>
  <c r="G49"/>
  <c r="F49"/>
  <c r="O48"/>
  <c r="N48"/>
  <c r="G48"/>
  <c r="F48"/>
  <c r="O47"/>
  <c r="N47"/>
  <c r="M47"/>
  <c r="G47"/>
  <c r="F47"/>
  <c r="G46"/>
  <c r="F46"/>
  <c r="BJ45"/>
  <c r="BE45"/>
  <c r="AZ45"/>
  <c r="AU45"/>
  <c r="AP45"/>
  <c r="AK45"/>
  <c r="AF45"/>
  <c r="AA45"/>
  <c r="V45"/>
  <c r="O45"/>
  <c r="N45"/>
  <c r="M45"/>
  <c r="G45"/>
  <c r="F45"/>
  <c r="BL43"/>
  <c r="BK43"/>
  <c r="BG43"/>
  <c r="BF43"/>
  <c r="BB43"/>
  <c r="BA43"/>
  <c r="AW43"/>
  <c r="AV43"/>
  <c r="AR43"/>
  <c r="AQ43"/>
  <c r="AM43"/>
  <c r="AL43"/>
  <c r="AH43"/>
  <c r="AG43"/>
  <c r="AC43"/>
  <c r="AB43"/>
  <c r="X43"/>
  <c r="W43"/>
  <c r="S43"/>
  <c r="R43"/>
  <c r="O43"/>
  <c r="N43"/>
  <c r="K43"/>
  <c r="J43"/>
  <c r="G43"/>
  <c r="F43"/>
  <c r="G42"/>
  <c r="F42"/>
  <c r="G40"/>
  <c r="F40"/>
  <c r="O39"/>
  <c r="N39"/>
  <c r="M39"/>
  <c r="G39"/>
  <c r="F39"/>
  <c r="G35"/>
  <c r="F35"/>
  <c r="BO34"/>
  <c r="BN34"/>
  <c r="BM34"/>
  <c r="BL34"/>
  <c r="BK34"/>
  <c r="BJ34"/>
  <c r="BI34"/>
  <c r="BH34"/>
  <c r="BG34"/>
  <c r="BF34"/>
  <c r="BE34"/>
  <c r="BD34"/>
  <c r="BC34"/>
  <c r="BB34"/>
  <c r="BA34"/>
  <c r="AZ34"/>
  <c r="AY34"/>
  <c r="AX34"/>
  <c r="AW34"/>
  <c r="AV34"/>
  <c r="AU34"/>
  <c r="AT34"/>
  <c r="AS34"/>
  <c r="AR34"/>
  <c r="AQ34"/>
  <c r="AP34"/>
  <c r="AO34"/>
  <c r="AN34"/>
  <c r="AM34"/>
  <c r="AL34"/>
  <c r="AK34"/>
  <c r="AJ34"/>
  <c r="AI34"/>
  <c r="AH34"/>
  <c r="AG34"/>
  <c r="AF34"/>
  <c r="AE34"/>
  <c r="AD34"/>
  <c r="AC34"/>
  <c r="X34"/>
  <c r="S34"/>
  <c r="O34"/>
  <c r="N34"/>
  <c r="K34"/>
  <c r="G34"/>
  <c r="F34"/>
  <c r="BO33"/>
  <c r="BJ33"/>
  <c r="BE33"/>
  <c r="AZ33"/>
  <c r="AU33"/>
  <c r="AP33"/>
  <c r="AK33"/>
  <c r="AF33"/>
  <c r="AA33"/>
  <c r="V33"/>
  <c r="Q33"/>
  <c r="M33"/>
  <c r="G33"/>
  <c r="F33"/>
  <c r="BO32"/>
  <c r="BE32"/>
  <c r="AZ32"/>
  <c r="AU32"/>
  <c r="AP32"/>
  <c r="AK32"/>
  <c r="AF32"/>
  <c r="AA32"/>
  <c r="V32"/>
  <c r="O32"/>
  <c r="N32"/>
  <c r="G32"/>
  <c r="F32"/>
  <c r="BO31"/>
  <c r="BJ31"/>
  <c r="BE31"/>
  <c r="AZ31"/>
  <c r="AU31"/>
  <c r="AP31"/>
  <c r="AK31"/>
  <c r="AF31"/>
  <c r="AA31"/>
  <c r="V31"/>
  <c r="Q31"/>
  <c r="M31"/>
  <c r="G31"/>
  <c r="F31"/>
  <c r="BO30"/>
  <c r="BE30"/>
  <c r="AZ30"/>
  <c r="AU30"/>
  <c r="AP30"/>
  <c r="AK30"/>
  <c r="AF30"/>
  <c r="AA30"/>
  <c r="V30"/>
  <c r="O30"/>
  <c r="N30"/>
  <c r="K30"/>
  <c r="J30"/>
  <c r="G30"/>
  <c r="F30"/>
  <c r="G29"/>
  <c r="F29"/>
  <c r="G28"/>
  <c r="F28"/>
  <c r="BO27"/>
  <c r="BE27"/>
  <c r="AZ27"/>
  <c r="AU27"/>
  <c r="AP27"/>
  <c r="AK27"/>
  <c r="AF27"/>
  <c r="AA27"/>
  <c r="V27"/>
  <c r="O27"/>
  <c r="N27"/>
  <c r="M27"/>
  <c r="G27"/>
  <c r="F27"/>
  <c r="BO26"/>
  <c r="BJ26"/>
  <c r="BE26"/>
  <c r="AZ26"/>
  <c r="AU26"/>
  <c r="AP26"/>
  <c r="AK26"/>
  <c r="AF26"/>
  <c r="AA26"/>
  <c r="V26"/>
  <c r="O26"/>
  <c r="N26"/>
  <c r="M26"/>
  <c r="G26"/>
  <c r="F26"/>
  <c r="BO25"/>
  <c r="BJ25"/>
  <c r="BE25"/>
  <c r="AZ25"/>
  <c r="AU25"/>
  <c r="AP25"/>
  <c r="AK25"/>
  <c r="AF25"/>
  <c r="AA25"/>
  <c r="V25"/>
  <c r="O25"/>
  <c r="N25"/>
  <c r="M25"/>
  <c r="G25"/>
  <c r="F25"/>
  <c r="BL24"/>
  <c r="BK24"/>
  <c r="BG24"/>
  <c r="BF24"/>
  <c r="BD24"/>
  <c r="BC24"/>
  <c r="BB24"/>
  <c r="BA24"/>
  <c r="AY24"/>
  <c r="AX24"/>
  <c r="AW24"/>
  <c r="AV24"/>
  <c r="AT24"/>
  <c r="AS24"/>
  <c r="AR24"/>
  <c r="AQ24"/>
  <c r="AO24"/>
  <c r="AN24"/>
  <c r="AM24"/>
  <c r="AL24"/>
  <c r="AJ24"/>
  <c r="AI24"/>
  <c r="AH24"/>
  <c r="AG24"/>
  <c r="AE24"/>
  <c r="AD24"/>
  <c r="AC24"/>
  <c r="AB24"/>
  <c r="Z24"/>
  <c r="Y24"/>
  <c r="X24"/>
  <c r="W24"/>
  <c r="U24"/>
  <c r="T24"/>
  <c r="S24"/>
  <c r="R24"/>
  <c r="O24"/>
  <c r="N24"/>
  <c r="M24"/>
  <c r="G24"/>
  <c r="F24"/>
  <c r="O23"/>
  <c r="N23"/>
  <c r="G23"/>
  <c r="F23"/>
  <c r="BJ22"/>
  <c r="BE22"/>
  <c r="AZ22"/>
  <c r="AU22"/>
  <c r="AP22"/>
  <c r="AK22"/>
  <c r="AF22"/>
  <c r="V22"/>
  <c r="O22"/>
  <c r="Q22" s="1"/>
  <c r="N22"/>
  <c r="M22"/>
  <c r="G22"/>
  <c r="I22" s="1"/>
  <c r="F22"/>
  <c r="G21"/>
  <c r="F21"/>
  <c r="BO20"/>
  <c r="BJ20"/>
  <c r="BE20"/>
  <c r="AZ20"/>
  <c r="AU20"/>
  <c r="AP20"/>
  <c r="AK20"/>
  <c r="AF20"/>
  <c r="AA20"/>
  <c r="V20"/>
  <c r="Q20"/>
  <c r="M20"/>
  <c r="G20"/>
  <c r="F20"/>
  <c r="BO19"/>
  <c r="BN19"/>
  <c r="BM19"/>
  <c r="BL19"/>
  <c r="BK19"/>
  <c r="BJ19"/>
  <c r="BI19"/>
  <c r="BH19"/>
  <c r="BG19"/>
  <c r="BF19"/>
  <c r="BE19"/>
  <c r="BD19"/>
  <c r="BC19"/>
  <c r="BB19"/>
  <c r="BA19"/>
  <c r="AZ19"/>
  <c r="AY19"/>
  <c r="AX19"/>
  <c r="AW19"/>
  <c r="AV19"/>
  <c r="AU19"/>
  <c r="AT19"/>
  <c r="AS19"/>
  <c r="AR19"/>
  <c r="AQ19"/>
  <c r="AP19"/>
  <c r="AO19"/>
  <c r="AN19"/>
  <c r="AM19"/>
  <c r="AL19"/>
  <c r="AK19"/>
  <c r="AJ19"/>
  <c r="AI19"/>
  <c r="AH19"/>
  <c r="AG19"/>
  <c r="AF19"/>
  <c r="AE19"/>
  <c r="AD19"/>
  <c r="AC19"/>
  <c r="AB19"/>
  <c r="AA19"/>
  <c r="Z19"/>
  <c r="Y19"/>
  <c r="X19"/>
  <c r="W19"/>
  <c r="V19"/>
  <c r="U19"/>
  <c r="T19"/>
  <c r="S19"/>
  <c r="R19"/>
  <c r="O19"/>
  <c r="N19"/>
  <c r="K19"/>
  <c r="J19"/>
  <c r="G19"/>
  <c r="F19"/>
  <c r="G18"/>
  <c r="F18"/>
  <c r="O17"/>
  <c r="N17"/>
  <c r="G17"/>
  <c r="F17"/>
  <c r="O16"/>
  <c r="N16"/>
  <c r="G16"/>
  <c r="F16"/>
  <c r="BO15"/>
  <c r="BJ15"/>
  <c r="BE15"/>
  <c r="AZ15"/>
  <c r="AU15"/>
  <c r="AP15"/>
  <c r="AK15"/>
  <c r="AF15"/>
  <c r="AA15"/>
  <c r="V15"/>
  <c r="O15"/>
  <c r="N15"/>
  <c r="M15"/>
  <c r="G15"/>
  <c r="F15"/>
  <c r="AA14"/>
  <c r="V14"/>
  <c r="O14"/>
  <c r="N14"/>
  <c r="M14"/>
  <c r="G14"/>
  <c r="F14"/>
  <c r="BL13"/>
  <c r="BK13"/>
  <c r="BG13"/>
  <c r="BF13"/>
  <c r="BB13"/>
  <c r="BA13"/>
  <c r="AW13"/>
  <c r="AV13"/>
  <c r="AR13"/>
  <c r="AQ13"/>
  <c r="AM13"/>
  <c r="AL13"/>
  <c r="AH13"/>
  <c r="AG13"/>
  <c r="AC13"/>
  <c r="AB13"/>
  <c r="X13"/>
  <c r="W13"/>
  <c r="S13"/>
  <c r="R13"/>
  <c r="O13"/>
  <c r="N13"/>
  <c r="K13"/>
  <c r="J13"/>
  <c r="G13"/>
  <c r="F13"/>
  <c r="BK12"/>
  <c r="BO12" s="1"/>
  <c r="BG12"/>
  <c r="BF12"/>
  <c r="BB12"/>
  <c r="BA12"/>
  <c r="AW12"/>
  <c r="AV12"/>
  <c r="AR12"/>
  <c r="AQ12"/>
  <c r="AM12"/>
  <c r="AL12"/>
  <c r="AH12"/>
  <c r="AG12"/>
  <c r="AC12"/>
  <c r="AB12"/>
  <c r="X12"/>
  <c r="W12"/>
  <c r="S12"/>
  <c r="R12"/>
  <c r="O12"/>
  <c r="N12"/>
  <c r="K12"/>
  <c r="J12"/>
  <c r="G12"/>
  <c r="F12"/>
  <c r="BK7"/>
  <c r="BF7"/>
  <c r="BA7"/>
  <c r="AV7"/>
  <c r="AQ7"/>
  <c r="AL7"/>
  <c r="AG7"/>
  <c r="AB7"/>
  <c r="W7"/>
  <c r="R7"/>
  <c r="B4" i="4"/>
  <c r="B14"/>
  <c r="A19"/>
  <c r="A18"/>
  <c r="O21"/>
  <c r="L21"/>
  <c r="C22"/>
  <c r="J21"/>
  <c r="AW21"/>
  <c r="C65"/>
  <c r="C82"/>
  <c r="C50"/>
  <c r="C59"/>
  <c r="C60"/>
  <c r="C77"/>
  <c r="C45"/>
  <c r="C70"/>
  <c r="C79"/>
  <c r="C47"/>
  <c r="C72"/>
  <c r="C73"/>
  <c r="C41"/>
  <c r="C58"/>
  <c r="C83"/>
  <c r="C68"/>
  <c r="C53"/>
  <c r="C78"/>
  <c r="C71"/>
  <c r="C39"/>
  <c r="C64"/>
  <c r="D21"/>
  <c r="C98"/>
  <c r="C92"/>
  <c r="C86"/>
  <c r="C104"/>
  <c r="C90"/>
  <c r="C116"/>
  <c r="C101"/>
  <c r="C103"/>
  <c r="C113"/>
  <c r="C107"/>
  <c r="C109"/>
  <c r="C95"/>
  <c r="C89"/>
  <c r="C115"/>
  <c r="C85"/>
  <c r="C87"/>
  <c r="C67"/>
  <c r="C56"/>
  <c r="C52"/>
  <c r="BG21"/>
  <c r="AK21"/>
  <c r="BF21"/>
  <c r="C43"/>
  <c r="BD21"/>
  <c r="AC21"/>
  <c r="S21"/>
  <c r="R21"/>
  <c r="AX21"/>
  <c r="AO21"/>
  <c r="BA21"/>
  <c r="W21"/>
  <c r="BC21"/>
  <c r="AT21"/>
  <c r="AS21"/>
  <c r="AR21"/>
  <c r="AY21"/>
  <c r="Q21"/>
  <c r="C35"/>
  <c r="C36"/>
  <c r="C30"/>
  <c r="F21"/>
  <c r="G21"/>
  <c r="AD21"/>
  <c r="AB21"/>
  <c r="AJ21"/>
  <c r="C27"/>
  <c r="C23"/>
  <c r="AF21"/>
  <c r="N21"/>
  <c r="C26"/>
  <c r="C24"/>
  <c r="P21"/>
  <c r="AL21"/>
  <c r="BH21"/>
  <c r="K21"/>
  <c r="I21"/>
  <c r="C81"/>
  <c r="C49"/>
  <c r="C66"/>
  <c r="C75"/>
  <c r="C76"/>
  <c r="C44"/>
  <c r="C61"/>
  <c r="C29"/>
  <c r="C38"/>
  <c r="C63"/>
  <c r="C31"/>
  <c r="C40"/>
  <c r="C57"/>
  <c r="C74"/>
  <c r="C42"/>
  <c r="C51"/>
  <c r="C69"/>
  <c r="C37"/>
  <c r="C46"/>
  <c r="C55"/>
  <c r="C80"/>
  <c r="C32"/>
  <c r="C97"/>
  <c r="C91"/>
  <c r="C93"/>
  <c r="C111"/>
  <c r="C105"/>
  <c r="C99"/>
  <c r="C84"/>
  <c r="C94"/>
  <c r="C112"/>
  <c r="C114"/>
  <c r="C108"/>
  <c r="C102"/>
  <c r="C88"/>
  <c r="C106"/>
  <c r="C100"/>
  <c r="C110"/>
  <c r="C96"/>
  <c r="C62"/>
  <c r="C54"/>
  <c r="AV21"/>
  <c r="Z21"/>
  <c r="AU21"/>
  <c r="C48"/>
  <c r="AN21"/>
  <c r="BB21"/>
  <c r="AZ21"/>
  <c r="AQ21"/>
  <c r="AH21"/>
  <c r="Y21"/>
  <c r="BE21"/>
  <c r="X21"/>
  <c r="AM21"/>
  <c r="V21"/>
  <c r="U21"/>
  <c r="T21"/>
  <c r="AI21"/>
  <c r="AP21"/>
  <c r="AG21"/>
  <c r="C34"/>
  <c r="C33"/>
  <c r="C25"/>
  <c r="H21"/>
  <c r="E21"/>
  <c r="AE21"/>
  <c r="C28"/>
  <c r="AA21"/>
  <c r="M21"/>
  <c r="C21"/>
  <c r="I11" i="7" l="1"/>
  <c r="M11"/>
  <c r="Q11"/>
  <c r="V11"/>
  <c r="AA11"/>
  <c r="AF11"/>
  <c r="AK11"/>
  <c r="AP11"/>
  <c r="AU11"/>
  <c r="AZ11"/>
  <c r="BE11"/>
  <c r="BJ11"/>
  <c r="I12"/>
  <c r="M12"/>
  <c r="Q12"/>
  <c r="V12"/>
  <c r="AA12"/>
  <c r="AF12"/>
  <c r="AK12"/>
  <c r="AP12"/>
  <c r="AU12"/>
  <c r="AZ12"/>
  <c r="BE12"/>
  <c r="BJ12"/>
  <c r="BO12"/>
  <c r="I13"/>
  <c r="Q13"/>
  <c r="I14"/>
  <c r="Q14"/>
  <c r="I15"/>
  <c r="I16"/>
  <c r="I18"/>
  <c r="M18"/>
  <c r="Q18"/>
  <c r="I19"/>
  <c r="I23"/>
  <c r="Q23"/>
  <c r="V23"/>
  <c r="AA23"/>
  <c r="AF23"/>
  <c r="AK23"/>
  <c r="AP23"/>
  <c r="AU23"/>
  <c r="AZ23"/>
  <c r="BE23"/>
  <c r="BJ23"/>
  <c r="BO23"/>
  <c r="I24"/>
  <c r="Q24"/>
  <c r="I25"/>
  <c r="Q25"/>
  <c r="I26"/>
  <c r="Q26"/>
  <c r="I29"/>
  <c r="M29"/>
  <c r="I30"/>
  <c r="I32"/>
  <c r="I42"/>
  <c r="M42"/>
  <c r="Q42"/>
  <c r="V42"/>
  <c r="AA42"/>
  <c r="AF42"/>
  <c r="AK42"/>
  <c r="AP42"/>
  <c r="AU42"/>
  <c r="AZ42"/>
  <c r="BE42"/>
  <c r="BJ42"/>
  <c r="I44"/>
  <c r="Q44"/>
  <c r="I46"/>
  <c r="I48"/>
  <c r="I49"/>
  <c r="M49"/>
  <c r="I50"/>
  <c r="I53"/>
  <c r="Q53"/>
  <c r="AF53"/>
  <c r="AP53"/>
  <c r="BJ53"/>
  <c r="I54"/>
  <c r="I58"/>
  <c r="Q58"/>
  <c r="I60"/>
  <c r="M60"/>
  <c r="I64"/>
  <c r="I65"/>
  <c r="I67"/>
  <c r="I68"/>
  <c r="I69"/>
  <c r="F104"/>
  <c r="G104"/>
  <c r="J104"/>
  <c r="K104"/>
  <c r="N104"/>
  <c r="O104"/>
  <c r="I74"/>
  <c r="M74"/>
  <c r="Q74"/>
  <c r="I75"/>
  <c r="M75"/>
  <c r="Q75"/>
  <c r="I78"/>
  <c r="M78"/>
  <c r="Q78"/>
  <c r="I83"/>
  <c r="M83"/>
  <c r="Q83"/>
  <c r="I98"/>
  <c r="M98"/>
  <c r="Q98"/>
  <c r="I104"/>
  <c r="M104"/>
  <c r="Q104"/>
  <c r="I73"/>
  <c r="M73"/>
  <c r="Q73"/>
  <c r="M84" i="6"/>
  <c r="I84"/>
  <c r="M75"/>
  <c r="J74"/>
  <c r="J105" s="1"/>
  <c r="M105"/>
  <c r="M79"/>
  <c r="M74"/>
  <c r="I75"/>
  <c r="F74"/>
  <c r="I79"/>
  <c r="I12"/>
  <c r="M12"/>
  <c r="Q12"/>
  <c r="V12"/>
  <c r="AA12"/>
  <c r="AF12"/>
  <c r="AK12"/>
  <c r="AP12"/>
  <c r="AU12"/>
  <c r="AZ12"/>
  <c r="BE12"/>
  <c r="BJ12"/>
  <c r="I13"/>
  <c r="M13"/>
  <c r="Q13"/>
  <c r="V13"/>
  <c r="AA13"/>
  <c r="AF13"/>
  <c r="AK13"/>
  <c r="AP13"/>
  <c r="AU13"/>
  <c r="AZ13"/>
  <c r="BE13"/>
  <c r="BJ13"/>
  <c r="BO13"/>
  <c r="I14"/>
  <c r="Q14"/>
  <c r="I15"/>
  <c r="Q15"/>
  <c r="I16"/>
  <c r="I17"/>
  <c r="I19"/>
  <c r="M19"/>
  <c r="Q19"/>
  <c r="I20"/>
  <c r="I24"/>
  <c r="Q24"/>
  <c r="V24"/>
  <c r="AA24"/>
  <c r="AF24"/>
  <c r="AK24"/>
  <c r="AP24"/>
  <c r="AU24"/>
  <c r="AZ24"/>
  <c r="BE24"/>
  <c r="BJ24"/>
  <c r="BO24"/>
  <c r="I25"/>
  <c r="Q25"/>
  <c r="I26"/>
  <c r="Q26"/>
  <c r="I27"/>
  <c r="Q27"/>
  <c r="I30"/>
  <c r="M30"/>
  <c r="I31"/>
  <c r="I33"/>
  <c r="I43"/>
  <c r="M43"/>
  <c r="Q43"/>
  <c r="V43"/>
  <c r="AA43"/>
  <c r="AF43"/>
  <c r="AK43"/>
  <c r="AP43"/>
  <c r="AU43"/>
  <c r="AZ43"/>
  <c r="BE43"/>
  <c r="BJ43"/>
  <c r="I45"/>
  <c r="Q45"/>
  <c r="I47"/>
  <c r="I49"/>
  <c r="I50"/>
  <c r="M50"/>
  <c r="I51"/>
  <c r="I54"/>
  <c r="Q54"/>
  <c r="AF54"/>
  <c r="AP54"/>
  <c r="BJ54"/>
  <c r="I55"/>
  <c r="I59"/>
  <c r="Q59"/>
  <c r="I61"/>
  <c r="M61"/>
  <c r="I65"/>
  <c r="I66"/>
  <c r="I68"/>
  <c r="I69"/>
  <c r="I70"/>
  <c r="I74" l="1"/>
  <c r="F105"/>
  <c r="I105" s="1"/>
  <c r="I99" l="1"/>
</calcChain>
</file>

<file path=xl/comments1.xml><?xml version="1.0" encoding="utf-8"?>
<comments xmlns="http://schemas.openxmlformats.org/spreadsheetml/2006/main">
  <authors>
    <author>Sapfir</author>
  </authors>
  <commentList>
    <comment ref="B2" authorId="0">
      <text>
        <r>
          <rPr>
            <b/>
            <sz val="8"/>
            <color indexed="81"/>
            <rFont val="Tahoma"/>
            <charset val="204"/>
          </rPr>
          <t>Format Row (строка формата)</t>
        </r>
      </text>
    </comment>
    <comment ref="B3" authorId="0">
      <text>
        <r>
          <rPr>
            <b/>
            <sz val="8"/>
            <color indexed="81"/>
            <rFont val="Tahoma"/>
            <charset val="204"/>
          </rPr>
          <t>Format Column (колонка формата)</t>
        </r>
      </text>
    </comment>
    <comment ref="B4" authorId="0">
      <text>
        <r>
          <rPr>
            <b/>
            <sz val="8"/>
            <color indexed="81"/>
            <rFont val="Tahoma"/>
            <charset val="204"/>
          </rPr>
          <t>Extended Data Area (расширенная область данных)</t>
        </r>
      </text>
    </comment>
    <comment ref="B5" authorId="0">
      <text>
        <r>
          <rPr>
            <b/>
            <sz val="8"/>
            <color indexed="81"/>
            <rFont val="Tahoma"/>
            <charset val="204"/>
          </rPr>
          <t>DataSheet Version</t>
        </r>
      </text>
    </comment>
    <comment ref="B6" authorId="0">
      <text>
        <r>
          <rPr>
            <b/>
            <sz val="8"/>
            <color indexed="81"/>
            <rFont val="Tahoma"/>
            <charset val="204"/>
          </rPr>
          <t>GUID for OfficeLink</t>
        </r>
      </text>
    </comment>
    <comment ref="B7" authorId="0">
      <text>
        <r>
          <rPr>
            <b/>
            <sz val="8"/>
            <color indexed="81"/>
            <rFont val="Tahoma"/>
            <charset val="204"/>
          </rPr>
          <t>File-Safe Get Latest Version</t>
        </r>
      </text>
    </comment>
    <comment ref="B8" authorId="0">
      <text>
        <r>
          <rPr>
            <b/>
            <sz val="8"/>
            <color indexed="81"/>
            <rFont val="Tahoma"/>
            <charset val="204"/>
          </rPr>
          <t>File-Safe CheckOut</t>
        </r>
      </text>
    </comment>
    <comment ref="B9" authorId="0">
      <text>
        <r>
          <rPr>
            <b/>
            <sz val="8"/>
            <color indexed="81"/>
            <rFont val="Tahoma"/>
            <charset val="204"/>
          </rPr>
          <t>File-Safe Ask Further Get Latest Version</t>
        </r>
      </text>
    </comment>
    <comment ref="B10" authorId="0">
      <text>
        <r>
          <rPr>
            <b/>
            <sz val="8"/>
            <color indexed="81"/>
            <rFont val="Tahoma"/>
            <charset val="204"/>
          </rPr>
          <t>File-Safe Set New Version</t>
        </r>
      </text>
    </comment>
    <comment ref="B11" authorId="0">
      <text>
        <r>
          <rPr>
            <b/>
            <sz val="8"/>
            <color indexed="81"/>
            <rFont val="Tahoma"/>
            <charset val="204"/>
          </rPr>
          <t>File-Safe CheckIn</t>
        </r>
      </text>
    </comment>
    <comment ref="B12" authorId="0">
      <text>
        <r>
          <rPr>
            <b/>
            <sz val="8"/>
            <color indexed="81"/>
            <rFont val="Tahoma"/>
            <charset val="204"/>
          </rPr>
          <t>File-Safe Ask Further Set New Version</t>
        </r>
      </text>
    </comment>
    <comment ref="B13" authorId="0">
      <text>
        <r>
          <rPr>
            <b/>
            <sz val="8"/>
            <color indexed="81"/>
            <rFont val="Tahoma"/>
            <charset val="204"/>
          </rPr>
          <t>FileVersion</t>
        </r>
      </text>
    </comment>
    <comment ref="B14" authorId="0">
      <text>
        <r>
          <rPr>
            <b/>
            <sz val="8"/>
            <color indexed="81"/>
            <rFont val="Tahoma"/>
            <charset val="204"/>
          </rPr>
          <t>New row link</t>
        </r>
      </text>
    </comment>
    <comment ref="A15" authorId="0">
      <text>
        <r>
          <rPr>
            <b/>
            <sz val="8"/>
            <color indexed="81"/>
            <rFont val="Tahoma"/>
            <charset val="204"/>
          </rPr>
          <t>Номера структур версий классификаторов</t>
        </r>
      </text>
    </comment>
    <comment ref="B15" authorId="0">
      <text>
        <r>
          <rPr>
            <b/>
            <sz val="8"/>
            <color indexed="81"/>
            <rFont val="Tahoma"/>
            <charset val="204"/>
          </rPr>
          <t>FileID</t>
        </r>
      </text>
    </comment>
    <comment ref="A16" authorId="0">
      <text>
        <r>
          <rPr>
            <b/>
            <sz val="8"/>
            <color indexed="81"/>
            <rFont val="Tahoma"/>
            <charset val="204"/>
          </rPr>
          <t>Версия системных кодов файла</t>
        </r>
      </text>
    </comment>
    <comment ref="B16" authorId="0">
      <text>
        <r>
          <rPr>
            <b/>
            <sz val="8"/>
            <color indexed="81"/>
            <rFont val="Tahoma"/>
            <charset val="204"/>
          </rPr>
          <t>Field RowID</t>
        </r>
      </text>
    </comment>
    <comment ref="B17" authorId="0">
      <text>
        <r>
          <rPr>
            <b/>
            <sz val="8"/>
            <color indexed="81"/>
            <rFont val="Tahoma"/>
            <charset val="204"/>
          </rPr>
          <t>Data Arguments</t>
        </r>
      </text>
    </comment>
    <comment ref="A18" authorId="0">
      <text>
        <r>
          <rPr>
            <b/>
            <sz val="8"/>
            <color indexed="81"/>
            <rFont val="Tahoma"/>
            <charset val="204"/>
          </rPr>
          <t>Ссылка на строку системных заголовков</t>
        </r>
      </text>
    </comment>
    <comment ref="B18" authorId="0">
      <text>
        <r>
          <rPr>
            <b/>
            <sz val="8"/>
            <color indexed="81"/>
            <rFont val="Tahoma"/>
            <charset val="204"/>
          </rPr>
          <t>Data ID</t>
        </r>
      </text>
    </comment>
    <comment ref="A19" authorId="0">
      <text>
        <r>
          <rPr>
            <b/>
            <sz val="8"/>
            <color indexed="81"/>
            <rFont val="Tahoma"/>
            <charset val="204"/>
          </rPr>
          <t>Ссылка на строку заголовков</t>
        </r>
      </text>
    </comment>
    <comment ref="B19" authorId="0">
      <text>
        <r>
          <rPr>
            <b/>
            <sz val="8"/>
            <color indexed="81"/>
            <rFont val="Tahoma"/>
            <charset val="204"/>
          </rPr>
          <t>Имя листа представления данных</t>
        </r>
      </text>
    </comment>
  </commentList>
</comments>
</file>

<file path=xl/sharedStrings.xml><?xml version="1.0" encoding="utf-8"?>
<sst xmlns="http://schemas.openxmlformats.org/spreadsheetml/2006/main" count="1633" uniqueCount="514">
  <si>
    <t>тыс. руб.</t>
  </si>
  <si>
    <t>Лист1</t>
  </si>
  <si>
    <t>CalcsheetClient.Data</t>
  </si>
  <si>
    <t>[RowID]</t>
  </si>
  <si>
    <t>БКД
Код</t>
  </si>
  <si>
    <t>Код БКД</t>
  </si>
  <si>
    <t>ЭД_БКД
Код</t>
  </si>
  <si>
    <t>Код ЭД_БКД</t>
  </si>
  <si>
    <t>Программы
Код</t>
  </si>
  <si>
    <t>Код Программы</t>
  </si>
  <si>
    <t>Код ЭК</t>
  </si>
  <si>
    <t>{52B183B7-6544-4872-BDD2-5AE6EB4839A0}</t>
  </si>
  <si>
    <t>[Bookmark]</t>
  </si>
  <si>
    <t>Наименование</t>
  </si>
  <si>
    <t>00000000</t>
  </si>
  <si>
    <t>00</t>
  </si>
  <si>
    <t>0000</t>
  </si>
  <si>
    <t>000</t>
  </si>
  <si>
    <t/>
  </si>
  <si>
    <t>ИТОГО ДОХОДОВ</t>
  </si>
  <si>
    <t>ДЕФИЦИТ</t>
  </si>
  <si>
    <t>БАЛАНС</t>
  </si>
  <si>
    <t>КОСГУ
Код</t>
  </si>
  <si>
    <t>RG_28_1</t>
  </si>
  <si>
    <t>RG_32_1</t>
  </si>
  <si>
    <t>RG_16_1_A_164</t>
  </si>
  <si>
    <t>RG_20_1</t>
  </si>
  <si>
    <t>RG_24_1</t>
  </si>
  <si>
    <t>ВСЕГО</t>
  </si>
  <si>
    <t>RG_48_1</t>
  </si>
  <si>
    <t>RG_52_1</t>
  </si>
  <si>
    <t>RG_52_3</t>
  </si>
  <si>
    <t>RG_52_4</t>
  </si>
  <si>
    <t>RG_52_5</t>
  </si>
  <si>
    <t>RG_52_6</t>
  </si>
  <si>
    <t>RG_52_7</t>
  </si>
  <si>
    <t>RG_52_8</t>
  </si>
  <si>
    <t>RG_52_9</t>
  </si>
  <si>
    <t>RG_52_10</t>
  </si>
  <si>
    <t>RG_52_11</t>
  </si>
  <si>
    <t>RG_52_12</t>
  </si>
  <si>
    <t>RG_56_1</t>
  </si>
  <si>
    <t>RG_56_3</t>
  </si>
  <si>
    <t>RG_56_4</t>
  </si>
  <si>
    <t>RG_56_5</t>
  </si>
  <si>
    <t>RG_56_6</t>
  </si>
  <si>
    <t>RG_56_7</t>
  </si>
  <si>
    <t>RG_56_8</t>
  </si>
  <si>
    <t>RG_56_9</t>
  </si>
  <si>
    <t>RG_56_10</t>
  </si>
  <si>
    <t>RG_56_11</t>
  </si>
  <si>
    <t>RG_56_12</t>
  </si>
  <si>
    <t>RG_60_1</t>
  </si>
  <si>
    <t>RG_60_3</t>
  </si>
  <si>
    <t>RG_60_4</t>
  </si>
  <si>
    <t>RG_60_5</t>
  </si>
  <si>
    <t>RG_60_6</t>
  </si>
  <si>
    <t>RG_60_7</t>
  </si>
  <si>
    <t>RG_60_8</t>
  </si>
  <si>
    <t>RG_60_9</t>
  </si>
  <si>
    <t>RG_60_10</t>
  </si>
  <si>
    <t>RG_60_11</t>
  </si>
  <si>
    <t>RG_60_12</t>
  </si>
  <si>
    <t>RG_36_1</t>
  </si>
  <si>
    <t>RG_40_1</t>
  </si>
  <si>
    <t>RG_44_1</t>
  </si>
  <si>
    <t>RG_64_1</t>
  </si>
  <si>
    <t>RG_64_3</t>
  </si>
  <si>
    <t>RG_64_4</t>
  </si>
  <si>
    <t>RG_64_5</t>
  </si>
  <si>
    <t>RG_64_6</t>
  </si>
  <si>
    <t>RG_64_7</t>
  </si>
  <si>
    <t>RG_64_8</t>
  </si>
  <si>
    <t>RG_64_9</t>
  </si>
  <si>
    <t>RG_64_10</t>
  </si>
  <si>
    <t>RG_64_11</t>
  </si>
  <si>
    <t>RG_64_12</t>
  </si>
  <si>
    <t>Консолидированный бюджет</t>
  </si>
  <si>
    <t>Бюджет района</t>
  </si>
  <si>
    <t>Сводный по поселениям</t>
  </si>
  <si>
    <t>RGD_15_1300701_1122_Дата отчета_2_000_0000000_000_0000_07</t>
  </si>
  <si>
    <t>RGD_12_1300701_1122_Дата отчета_2_07</t>
  </si>
  <si>
    <t>RGD_14_1300701_1122_Дата отчета_2_000_0000000_000_0000_07</t>
  </si>
  <si>
    <t>RGD_13_1300701_1122_Дата отчета_2_07</t>
  </si>
  <si>
    <t>RGD_15_1300702_1122_Дата отчета_3_000_0000000_000_0000_07</t>
  </si>
  <si>
    <t>RGD_12_1300702_1122_Дата отчета_3_07</t>
  </si>
  <si>
    <t>RGD_14_1300702_1122_Дата отчета_3_000_0000000_000_0000_07</t>
  </si>
  <si>
    <t>RGD_13_1300702_1122_Дата отчета_3_07</t>
  </si>
  <si>
    <t>RGD_1_1300700_1121_Дата отчета_07</t>
  </si>
  <si>
    <t>RGD_15_1300700_1122_Дата отчета_000_0000000_000_0000_07</t>
  </si>
  <si>
    <t>RGD_12_1300700_1122_Дата отчета_07</t>
  </si>
  <si>
    <t>RGD_14_1300700_1122_Дата отчета_000_0000000_000_0000_07</t>
  </si>
  <si>
    <t>RGD_13_1300700_1122_Дата отчета_07</t>
  </si>
  <si>
    <t>RGD_15_1300703_1122_Дата отчета_4_000_0000000_000_0000_07</t>
  </si>
  <si>
    <t>RGD_12_1300703_1122_Дата отчета_4_07</t>
  </si>
  <si>
    <t>RGD_14_1300703_1122_Дата отчета_4_000_0000000_000_0000_07</t>
  </si>
  <si>
    <t>RGD_13_1300703_1122_Дата отчета_4_07</t>
  </si>
  <si>
    <t>RGD_9_1300700_1120_Дата отчета_07</t>
  </si>
  <si>
    <t>RGD_7_1300700_1121_Дата отчета_07</t>
  </si>
  <si>
    <t>RGD_16_1300700_1120_Дата отчета_000_0000000_000_0000_07</t>
  </si>
  <si>
    <t>RGD_8_1300700_1121_Дата отчета_000_0000000_000_0000_07</t>
  </si>
  <si>
    <t>RGD_11_1300700_1120_Дата отчета_000_0000000_000_0000_07</t>
  </si>
  <si>
    <t>RGD_3_1300700_1121_Дата отчета_000_0000000_000_0000_07</t>
  </si>
  <si>
    <t>RGD_15_1300704_1122_Дата отчета_5_000_0000000_000_0000_07</t>
  </si>
  <si>
    <t>RGD_12_1300704_1122_Дата отчета_5_07</t>
  </si>
  <si>
    <t>RGD_14_1300704_1122_Дата отчета_5_000_0000000_000_0000_07</t>
  </si>
  <si>
    <t>RGD_13_1300704_1122_Дата отчета_5_07</t>
  </si>
  <si>
    <t>RGD_15_1300705_1122_Дата отчета_6_000_0000000_000_0000_07</t>
  </si>
  <si>
    <t>RGD_12_1300705_1122_Дата отчета_6_07</t>
  </si>
  <si>
    <t>RGD_14_1300705_1122_Дата отчета_6_000_0000000_000_0000_07</t>
  </si>
  <si>
    <t>RGD_13_1300705_1122_Дата отчета_6_07</t>
  </si>
  <si>
    <t>RGD_15_1300706_1122_Дата отчета_7_000_0000000_000_0000_07</t>
  </si>
  <si>
    <t>RGD_12_1300706_1122_Дата отчета_7_07</t>
  </si>
  <si>
    <t>RGD_14_1300706_1122_Дата отчета_7_000_0000000_000_0000_07</t>
  </si>
  <si>
    <t>RGD_13_1300706_1122_Дата отчета_7_07</t>
  </si>
  <si>
    <t>RGD_15_1300707_1122_Дата отчета_8_000_0000000_000_0000_07</t>
  </si>
  <si>
    <t>RGD_12_1300707_1122_Дата отчета_8_07</t>
  </si>
  <si>
    <t>RGD_14_1300707_1122_Дата отчета_8_000_0000000_000_0000_07</t>
  </si>
  <si>
    <t>RGD_13_1300707_1122_Дата отчета_8_07</t>
  </si>
  <si>
    <t>RGD_15_1300708_1122_Дата отчета_9_000_0000000_000_0000_07</t>
  </si>
  <si>
    <t>RGD_12_1300708_1122_Дата отчета_9_07</t>
  </si>
  <si>
    <t>RGD_14_1300708_1122_Дата отчета_9_000_0000000_000_0000_07</t>
  </si>
  <si>
    <t>RGD_13_1300708_1122_Дата отчета_9_07</t>
  </si>
  <si>
    <t>RGD_15_1300709_1122_Дата отчета_10_000_0000000_000_0000_07</t>
  </si>
  <si>
    <t>RGD_12_1300709_1122_Дата отчета_10_07</t>
  </si>
  <si>
    <t>RGD_14_1300709_1122_Дата отчета_10_000_0000000_000_0000_07</t>
  </si>
  <si>
    <t>RGD_13_1300709_1122_Дата отчета_10_07</t>
  </si>
  <si>
    <t>RGD_15_1300710_1122_Дата отчета_11_000_0000000_000_0000_07</t>
  </si>
  <si>
    <t>RGD_12_1300710_1122_Дата отчета_11_07</t>
  </si>
  <si>
    <t>RGD_14_1300710_1122_Дата отчета_11_000_0000000_000_0000_07</t>
  </si>
  <si>
    <t>RGD_13_1300710_1122_Дата отчета_11_07</t>
  </si>
  <si>
    <t>RGD_10_1300700_1120_Дата отчета_07</t>
  </si>
  <si>
    <t>Вавожский$План</t>
  </si>
  <si>
    <t>Большеволковское$План</t>
  </si>
  <si>
    <t>Брызгаловское$План</t>
  </si>
  <si>
    <t>Вавожское$План</t>
  </si>
  <si>
    <t>Водзимоньинское$План</t>
  </si>
  <si>
    <t>Волипельгинское$План</t>
  </si>
  <si>
    <t>Гурезь-Пудгинское$План</t>
  </si>
  <si>
    <t>Зямбайгуртское$План</t>
  </si>
  <si>
    <t>Какможское$План</t>
  </si>
  <si>
    <t>Нюрдор-Котьинское$План</t>
  </si>
  <si>
    <t>Тыловыл-Пельгинское$План</t>
  </si>
  <si>
    <t>Вавожский$Факт</t>
  </si>
  <si>
    <t>Большеволковское$Факт</t>
  </si>
  <si>
    <t>Брызгаловское$Факт</t>
  </si>
  <si>
    <t>Вавожское$Факт</t>
  </si>
  <si>
    <t>Водзимоньинское$Факт</t>
  </si>
  <si>
    <t>Волипельгинское$Факт</t>
  </si>
  <si>
    <t>Гурезь-Пудгинское$Факт</t>
  </si>
  <si>
    <t>Зямбайгуртское$Факт</t>
  </si>
  <si>
    <t>Какможское$Факт</t>
  </si>
  <si>
    <t>Нюрдор-Котьинское$Факт</t>
  </si>
  <si>
    <t>Тыловыл-Пельгинское$Факт</t>
  </si>
  <si>
    <t>Вавожский$Роспись</t>
  </si>
  <si>
    <t>Большеволковское$Роспись</t>
  </si>
  <si>
    <t>Брызгаловское$Роспись</t>
  </si>
  <si>
    <t>Вавожское$Роспись</t>
  </si>
  <si>
    <t>Водзимоньинское$Роспись</t>
  </si>
  <si>
    <t>Волипельгинское$Роспись</t>
  </si>
  <si>
    <t>Гурезь-Пудгинское$Роспись</t>
  </si>
  <si>
    <t>Зямбайгуртское$Роспись</t>
  </si>
  <si>
    <t>Какможское$Роспись</t>
  </si>
  <si>
    <t>Нюрдор-Котьинское$Роспись</t>
  </si>
  <si>
    <t>Тыловыл-Пельгинское$Роспись</t>
  </si>
  <si>
    <t>Большеволковское$Касса</t>
  </si>
  <si>
    <t>Брызгаловское$Касса</t>
  </si>
  <si>
    <t>Вавожское$Касса</t>
  </si>
  <si>
    <t>Водзимоньинское$Касса</t>
  </si>
  <si>
    <t>Волипельгинское$Касса</t>
  </si>
  <si>
    <t>Гурезь-Пудгинское$Касса</t>
  </si>
  <si>
    <t>Зямбайгуртское$Касса</t>
  </si>
  <si>
    <t>Какможское$Касса</t>
  </si>
  <si>
    <t>Нюрдор-Котьинское$Касса</t>
  </si>
  <si>
    <t>Тыловыл-Пельгинское$Касса</t>
  </si>
  <si>
    <t xml:space="preserve">Вариант: Вавожский 2010;
Таблица: Наименования доходов;
Наименования
</t>
  </si>
  <si>
    <t>Вариант: Вавожский 2010;
Таблица: Доходы-факт помесячно нарастающим итогом 2010 (МО);
Данные
МО=1300700
УБ=1121
Узлы=07</t>
  </si>
  <si>
    <t>Вариант: Вавожский 2010;
Таблица: Уточненные росписи бюджета МО 2010;
Данные
МО=1300700
УБ=1121
ВР=000
ЦС=0000000
Ведомства=000
ФКР=0000
Узлы=07</t>
  </si>
  <si>
    <t>Вариант=Вавожский 2010;
Табл=Наименования доходов;
Наименования;</t>
  </si>
  <si>
    <t>CLS_F_FullBusinessCode_138</t>
  </si>
  <si>
    <t>CLS_S_138</t>
  </si>
  <si>
    <t>CLS_F_FullBusinessCode_142</t>
  </si>
  <si>
    <t>CLS_S_142</t>
  </si>
  <si>
    <t>CLS_F_FullBusinessCode_141</t>
  </si>
  <si>
    <t>CLS_S_141</t>
  </si>
  <si>
    <t>CLS_F_FullBusinessCode_139</t>
  </si>
  <si>
    <t>CLS_S_139</t>
  </si>
  <si>
    <t>289_x000D_
1</t>
  </si>
  <si>
    <t>1378=-1,1382=-1,1381=-1,1379=-1</t>
  </si>
  <si>
    <t>10000000</t>
  </si>
  <si>
    <t>10100000</t>
  </si>
  <si>
    <t>НАЛОГИ НА ПРИБЫЛЬ, ДОХОДЫ</t>
  </si>
  <si>
    <t>10102010</t>
  </si>
  <si>
    <t>01</t>
  </si>
  <si>
    <t>110</t>
  </si>
  <si>
    <t>Налог на доходы физических лиц с доходов, полученных в виде дивидендов от долевого участия в деятельности организаций</t>
  </si>
  <si>
    <t>10102021</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</si>
  <si>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за исключением доходов,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практикой</t>
  </si>
  <si>
    <t>10102022</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</si>
  <si>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и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практикой</t>
  </si>
  <si>
    <t>10102040</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</si>
  <si>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 заключенным на срок менее 5 лет, в части превышения сумм страховых взносов, увеличенных на сумму, рассчитанную исходя из действующей ставки рефинансирования, процентных доходов по вкладам в банках (за исключением срочных пенсионных вкладов, внесенных на срок не менее 6 месяцев), в виде материальной выгоды от экономии на процентах при получении заемных (кредитных) средств (за исключением материальной выгоды, полученной от экономии на процентах за пользование целевыми займами (кредитами) на новое строительство или приобретение жилья)</t>
  </si>
  <si>
    <t>10102070</t>
  </si>
  <si>
    <t>Налог на доходы физических лиц,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t>
  </si>
  <si>
    <t>10500000</t>
  </si>
  <si>
    <t>НАЛОГИ НА СОВОКУПНЫЙ ДОХОД</t>
  </si>
  <si>
    <t>02</t>
  </si>
  <si>
    <t>Единый налог на вмененный доход для отдельных видов деятельности</t>
  </si>
  <si>
    <t>Единый сельскохозяйственный налог</t>
  </si>
  <si>
    <t>10600000</t>
  </si>
  <si>
    <t>НАЛОГИ НА ИМУЩЕСТВО</t>
  </si>
  <si>
    <t>10601030</t>
  </si>
  <si>
    <t>10</t>
  </si>
  <si>
    <t>Налог на имущество физических лиц, взимаемый по ставкам, применяемым к объектам налогообложения, расположенным в границах поселений</t>
  </si>
  <si>
    <t>10606013</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</si>
  <si>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поселений</t>
  </si>
  <si>
    <t>10606023</t>
  </si>
  <si>
    <t>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поселений</t>
  </si>
  <si>
    <t>10700000</t>
  </si>
  <si>
    <t>НАЛОГИ, СБОРЫ И РЕГУЛЯРНЫЕ ПЛАТЕЖИ ЗА ПОЛЬЗОВАНИЕ ПРИРОДНЫМИ РЕСУРСАМИ</t>
  </si>
  <si>
    <t>10701020</t>
  </si>
  <si>
    <t>Налог на добычу общераспространенных полезных ископаемых</t>
  </si>
  <si>
    <t>10800000</t>
  </si>
  <si>
    <t>ГОСУДАРСТВЕННАЯ ПОШЛИНА</t>
  </si>
  <si>
    <t>10803010</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</si>
  <si>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</si>
  <si>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10804020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</si>
  <si>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</si>
  <si>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10807140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</si>
  <si>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выдачей регистрационных знаков, приемом квалификационных экзаменов на получение права на управление транспортными средствами</t>
  </si>
  <si>
    <t>10900000</t>
  </si>
  <si>
    <t>ЗАДОЛЖЕННОСТЬ И ПЕРЕРАСЧЕТЫ ПО ОТМЕНЕННЫМ НАЛОГАМ, СБОРАМ И ИНЫМ ОБЯЗАТЕЛЬНЫМ ПЛАТЕЖАМ</t>
  </si>
  <si>
    <t>10901030</t>
  </si>
  <si>
    <t>05</t>
  </si>
  <si>
    <t>Налог на прибыль организаций, зачислявшийся до 1 января 2005 года в местные бюджеты, мобилизуемый на территориях муниципальных районов</t>
  </si>
  <si>
    <t>10904050</t>
  </si>
  <si>
    <t>Земельный налог (по обязательствам, возникшим до 1 января 2006 года), мобилизуемый на территориях поселений</t>
  </si>
  <si>
    <t>10906010</t>
  </si>
  <si>
    <t>Налог с продаж</t>
  </si>
  <si>
    <t>11100000</t>
  </si>
  <si>
    <t>ДОХОДЫ ОТ ИСПОЛЬЗОВАНИЯ ИМУЩЕСТВА, НАХОДЯЩЕГОСЯ В ГОСУДАРСТВЕННОЙ И МУНИЦИПАЛЬНОЙ СОБСТВЕННОСТИ</t>
  </si>
  <si>
    <t>120</t>
  </si>
  <si>
    <t>11105010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</si>
  <si>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</si>
  <si>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11105025</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</si>
  <si>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автономных учреждений, а также земельных участков муниципальных унитарных предприятий, в том числе казенных)</t>
  </si>
  <si>
    <t>11105035</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</si>
  <si>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автономных учреждений)</t>
  </si>
  <si>
    <t>11109045</t>
  </si>
  <si>
    <t>Прочие поступления от использования имущества, находящегося в собственности муниципальных районов (за исключением имущества муниципальных автономных учреждений, а также имущества муниципальных унитарных предприятий, в том числе казенных)</t>
  </si>
  <si>
    <t>11200000</t>
  </si>
  <si>
    <t>ПЛАТЕЖИ ПРИ ПОЛЬЗОВАНИИ ПРИРОДНЫМИ РЕСУРСАМИ</t>
  </si>
  <si>
    <t>11201000</t>
  </si>
  <si>
    <t>Плата за негативное воздействие на окружающую среду</t>
  </si>
  <si>
    <t>11300000</t>
  </si>
  <si>
    <t>ДОХОДЫ ОТ ОКАЗАНИЯ ПЛАТНЫХ УСЛУГ И КОМПЕНСАЦИИ ЗАТРАТ ГОСУДАРСТВА</t>
  </si>
  <si>
    <t>11303050</t>
  </si>
  <si>
    <t>130</t>
  </si>
  <si>
    <t>Прочие доходы от оказания платных услуг получателями средств бюджетов муниципальных районов и компенсации затрат бюджетов муниципальных районов</t>
  </si>
  <si>
    <t>11400000</t>
  </si>
  <si>
    <t>ДОХОДЫ ОТ ПРОДАЖИ МАТЕРИАЛЬНЫХ И НЕМАТЕРИАЛЬНЫХ АКТИВОВ</t>
  </si>
  <si>
    <t>11402032</t>
  </si>
  <si>
    <t>410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</si>
  <si>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</si>
  <si>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11402033</t>
  </si>
  <si>
    <t>Доходы от реализации иного имущества, находящегося в собственности муниципальных районов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</si>
  <si>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11406014</t>
  </si>
  <si>
    <t>430</t>
  </si>
  <si>
    <t>Доходы от продажи земельных участков, государственная собственность на которые не разграничена и которые расположены в границах поселений</t>
  </si>
  <si>
    <t>11600000</t>
  </si>
  <si>
    <t>ШТРАФЫ, САНКЦИИ, ВОЗМЕЩЕНИЕ УЩЕРБА</t>
  </si>
  <si>
    <t>11603010</t>
  </si>
  <si>
    <t>140</t>
  </si>
  <si>
    <t>Денежные взыскания (штрафы) за нарушение законодательства о налогах и сборах, предусмотренные статьями 116, 117, 118, пунктами 1 и 2 статьи 120, статьями 125, 126, 128, 129, 1291, 132, 133, 134, 135, 1351 Налогового кодекса Российской Федерации</t>
  </si>
  <si>
    <t>11621050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</si>
  <si>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</si>
  <si>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11623050</t>
  </si>
  <si>
    <t>Доходы от возмещения ущерба при возникновении страховых случаев, когда выгодоприобретателями по договорам страхования выступают получатели средств бюджетов муниципальных районов</t>
  </si>
  <si>
    <t>11625060</t>
  </si>
  <si>
    <t>Денежные взыскания (штрафы) за нарушение земельного законодательства</t>
  </si>
  <si>
    <t>11627000</t>
  </si>
  <si>
    <t>Денежные взыскания (штрафы) за нарушение Федерального закона "О пожарной безопасности"</t>
  </si>
  <si>
    <t>11630000</t>
  </si>
  <si>
    <t>Денежные взыскания (штрафы) за административные правонарушения в области дорожного движения</t>
  </si>
  <si>
    <t>11690050</t>
  </si>
  <si>
    <t>Прочие поступления от денежных взысканий (штрафов) и иных сумм в возмещение ущерба, зачисляемые в бюджеты муниципальных районов</t>
  </si>
  <si>
    <t>11700000</t>
  </si>
  <si>
    <t>ПРОЧИЕ НЕНАЛОГОВЫЕ ДОХОДЫ</t>
  </si>
  <si>
    <t>11701050</t>
  </si>
  <si>
    <t>180</t>
  </si>
  <si>
    <t>Невыясненные поступления, зачисляемые в бюджеты поселений</t>
  </si>
  <si>
    <t>11705050</t>
  </si>
  <si>
    <t>Прочие неналоговые доходы бюджетов муниципальных районов</t>
  </si>
  <si>
    <t>151</t>
  </si>
  <si>
    <t>20000000</t>
  </si>
  <si>
    <t>БЕЗВОЗМЕЗДНЫЕ ПОСТУПЛЕНИЯ</t>
  </si>
  <si>
    <t>20200000</t>
  </si>
  <si>
    <t>Безвозмездные поступления от других бюджетов бюджетной системы Российской Федерации</t>
  </si>
  <si>
    <t>20201001</t>
  </si>
  <si>
    <t>Дотации бюджетам поселений на выравнивание бюджетной обеспеченности</t>
  </si>
  <si>
    <t>20202024</t>
  </si>
  <si>
    <t>20202077</t>
  </si>
  <si>
    <t>20204012</t>
  </si>
  <si>
    <t>20204014</t>
  </si>
  <si>
    <t>20202999</t>
  </si>
  <si>
    <t>Прочие субсидии бюджетам муниципальных районов</t>
  </si>
  <si>
    <t>Прочие субсидии бюджетам поселений</t>
  </si>
  <si>
    <t>20203002</t>
  </si>
  <si>
    <t>Субвенции бюджетам муниципальных районов на осуществление полномочий по подготовке проведения статистических переписей</t>
  </si>
  <si>
    <t>20203003</t>
  </si>
  <si>
    <t>Субвенции бюджетам муниципальных районов на государственную регистрацию актов гражданского состояния</t>
  </si>
  <si>
    <t>20203007</t>
  </si>
  <si>
    <t>Субвенции бюджетам муниципальных районов на составление (изменение и дополнение) списков кандидатов в присяжные заседатели федеральных судов общей юрисдикции в Российской Федерации</t>
  </si>
  <si>
    <t>20203015</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</si>
  <si>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</si>
  <si>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поселений на осуществление первичного воинского учета на территориях, где отсутствуют военные комиссариаты</t>
  </si>
  <si>
    <t>20203021</t>
  </si>
  <si>
    <t>20203022</t>
  </si>
  <si>
    <t>Субвенции бюджетам муниципальных районов на предоставление гражданам субсидий на оплату жилого помещения и коммунальных услуг</t>
  </si>
  <si>
    <t>20203024</t>
  </si>
  <si>
    <t>Субвенции бюджетам муниципальных районов на выполнение передаваемых полномочий субъектов Российской Федерации</t>
  </si>
  <si>
    <t>20203026</t>
  </si>
  <si>
    <t>Субвенции бюджетам муниципальных районов на 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t>
  </si>
  <si>
    <t>20203027</t>
  </si>
  <si>
    <t>Субвенции бюджетам муниципальных районов на содержание ребенка в семье опекуна и приемной семье, а также на оплату труда приемному родителю</t>
  </si>
  <si>
    <t>20203029</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</si>
  <si>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</si>
  <si>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20203069</t>
  </si>
  <si>
    <t>41</t>
  </si>
  <si>
    <t>4101</t>
  </si>
  <si>
    <t>41010201</t>
  </si>
  <si>
    <t>11</t>
  </si>
  <si>
    <t>410102021</t>
  </si>
  <si>
    <t>410102022</t>
  </si>
  <si>
    <t>41010204</t>
  </si>
  <si>
    <t>41010207</t>
  </si>
  <si>
    <t>4105</t>
  </si>
  <si>
    <t>410502</t>
  </si>
  <si>
    <t>410503</t>
  </si>
  <si>
    <t>4106</t>
  </si>
  <si>
    <t>41060103</t>
  </si>
  <si>
    <t>06</t>
  </si>
  <si>
    <t>410605013</t>
  </si>
  <si>
    <t>410605023</t>
  </si>
  <si>
    <t>4107</t>
  </si>
  <si>
    <t>41070102</t>
  </si>
  <si>
    <t>4108</t>
  </si>
  <si>
    <t>41080301</t>
  </si>
  <si>
    <t>41080402</t>
  </si>
  <si>
    <t>4108070E</t>
  </si>
  <si>
    <t>4109</t>
  </si>
  <si>
    <t>41090103</t>
  </si>
  <si>
    <t>410903021</t>
  </si>
  <si>
    <t>41090401</t>
  </si>
  <si>
    <t>41090404</t>
  </si>
  <si>
    <t>41090405</t>
  </si>
  <si>
    <t>41090601</t>
  </si>
  <si>
    <t>41090703</t>
  </si>
  <si>
    <t>41090705</t>
  </si>
  <si>
    <t>410B</t>
  </si>
  <si>
    <t>410B0305</t>
  </si>
  <si>
    <t>12</t>
  </si>
  <si>
    <t>410B0501</t>
  </si>
  <si>
    <t>410B05025</t>
  </si>
  <si>
    <t>410B05035</t>
  </si>
  <si>
    <t>410B09045</t>
  </si>
  <si>
    <t>410C</t>
  </si>
  <si>
    <t>410C01</t>
  </si>
  <si>
    <t>410D</t>
  </si>
  <si>
    <t>410D0305</t>
  </si>
  <si>
    <t>13</t>
  </si>
  <si>
    <t>410E</t>
  </si>
  <si>
    <t>410E02031</t>
  </si>
  <si>
    <t>44</t>
  </si>
  <si>
    <t>410E02032</t>
  </si>
  <si>
    <t>410E06014</t>
  </si>
  <si>
    <t>43</t>
  </si>
  <si>
    <t>410E06025</t>
  </si>
  <si>
    <t>410G</t>
  </si>
  <si>
    <t>410G0301</t>
  </si>
  <si>
    <t>14</t>
  </si>
  <si>
    <t>410G0303</t>
  </si>
  <si>
    <t>410G06</t>
  </si>
  <si>
    <t>410G0L05</t>
  </si>
  <si>
    <t>410G0N05</t>
  </si>
  <si>
    <t>410G0P06</t>
  </si>
  <si>
    <t>410G0R</t>
  </si>
  <si>
    <t>410G0U</t>
  </si>
  <si>
    <t>410G0Z05</t>
  </si>
  <si>
    <t>410H</t>
  </si>
  <si>
    <t>410H0105</t>
  </si>
  <si>
    <t>18</t>
  </si>
  <si>
    <t>410H0505</t>
  </si>
  <si>
    <t>410J</t>
  </si>
  <si>
    <t>410J05</t>
  </si>
  <si>
    <t>42</t>
  </si>
  <si>
    <t>4202</t>
  </si>
  <si>
    <t>42020101</t>
  </si>
  <si>
    <t>42020103</t>
  </si>
  <si>
    <t>42020203</t>
  </si>
  <si>
    <t>42020208</t>
  </si>
  <si>
    <t>4202020J</t>
  </si>
  <si>
    <t>4202021C</t>
  </si>
  <si>
    <t>4202021N</t>
  </si>
  <si>
    <t>4202021O</t>
  </si>
  <si>
    <t>4202050C</t>
  </si>
  <si>
    <t>4202050E</t>
  </si>
  <si>
    <t>4202050F</t>
  </si>
  <si>
    <t>420208</t>
  </si>
  <si>
    <t>42020902</t>
  </si>
  <si>
    <t>42020903</t>
  </si>
  <si>
    <t>42020907</t>
  </si>
  <si>
    <t>4202090F</t>
  </si>
  <si>
    <t>4202090L</t>
  </si>
  <si>
    <t>4202090M</t>
  </si>
  <si>
    <t>4202090N</t>
  </si>
  <si>
    <t>4202090P</t>
  </si>
  <si>
    <t>4202090Q</t>
  </si>
  <si>
    <t>4202090S</t>
  </si>
  <si>
    <t>4202091D</t>
  </si>
  <si>
    <t>42020A</t>
  </si>
  <si>
    <t>Вариант: Вавожский 2010;
Таблица: Доходы-план помесячно нарастающим итогом 2010 (МО);
Данные
МО=1300700
УБ=1120
Дата=20110101
Узлы=07</t>
  </si>
  <si>
    <t>Узел Вавожского района*01.01.2011</t>
  </si>
  <si>
    <t>Вариант: Вавожский 2010;
Таблица: Уточненные росписи бюджета МО 2010;
Данные
МО=1300700
УБ=1120
Дата=20110101
ВР=000
ЦС=0000000
Ведомства=000
ФКР=0000
Узлы=07</t>
  </si>
  <si>
    <t>Вавожский район*01.01.2011</t>
  </si>
  <si>
    <t>Вариант=Вавожский 2010;
Табл=Доходы-план помесячно нарастающим итогом 2010 (МО);
МО=1300700;
УБ=1120;
Дата=20110101;
Узлы=07;</t>
  </si>
  <si>
    <t>Вариант=Вавожский 2010;
Табл=Доходы-факт помесячно нарастающим итогом 2010 (МО);
МО=1300700;
УБ=1120;
Дата=20110101;
Узлы=07;</t>
  </si>
  <si>
    <t>Вариант=Вавожский 2010;
Табл=Уточненные росписи бюджета МО 2010;
МО=1300700;
УБ=1120;
Дата=20110101;
ВР=000;
ЦС=0000000;
Ведомства=000;
ФКР=0000;
Узлы=07;</t>
  </si>
  <si>
    <t>Вариант=Вавожский 2010;
Табл=Доходы-план помесячно нарастающим итогом 2010 (МО);
МО=1300700;
УБ=1121;
Дата=20110101;
Узлы=07;</t>
  </si>
  <si>
    <t>Вариант=Вавожский 2010;
Табл=Доходы-факт помесячно нарастающим итогом 2010 (МО);
МО=1300700;
УБ=1121;
Дата=20110101;
Узлы=07;</t>
  </si>
  <si>
    <t>Вариант=Вавожский 2010;
Табл=Уточненные росписи бюджета МО 2010;
МО=1300700;
УБ=1121;
Дата=20110101;
ВР=000;
ЦС=0000000;
Ведомства=000;
ФКР=0000;
Узлы=07;</t>
  </si>
  <si>
    <t>Вариант=Вавожский 2010;
Табл=Доходы-план помесячно нарастающим итогом 2010 (МО);
МО=1300700;
УБ=1122;
Дата=20110101;
Узлы=07;</t>
  </si>
  <si>
    <t>Вариант=Вавожский 2010;
Табл=Доходы-план помесячно нарастающим итогом 2010 (МО);
МО=1300701;
УБ=1122;
Дата=20110101;
Узлы=07;</t>
  </si>
  <si>
    <t>Вариант=Вавожский 2010;
Табл=Доходы-план помесячно нарастающим итогом 2010 (МО);
МО=1300702;
УБ=1122;
Дата=20110101;
Узлы=07;</t>
  </si>
  <si>
    <t>Вариант=Вавожский 2010;
Табл=Доходы-план помесячно нарастающим итогом 2010 (МО);
МО=1300703;
УБ=1122;
Дата=20110101;
Узлы=07;</t>
  </si>
  <si>
    <t>Вариант=Вавожский 2010;
Табл=Доходы-план помесячно нарастающим итогом 2010 (МО);
МО=1300704;
УБ=1122;
Дата=20110101;
Узлы=07;</t>
  </si>
  <si>
    <t>Вариант=Вавожский 2010;
Табл=Доходы-план помесячно нарастающим итогом 2010 (МО);
МО=1300705;
УБ=1122;
Дата=20110101;
Узлы=07;</t>
  </si>
  <si>
    <t>Вариант=Вавожский 2010;
Табл=Доходы-план помесячно нарастающим итогом 2010 (МО);
МО=1300706;
УБ=1122;
Дата=20110101;
Узлы=07;</t>
  </si>
  <si>
    <t>Вариант=Вавожский 2010;
Табл=Доходы-план помесячно нарастающим итогом 2010 (МО);
МО=1300707;
УБ=1122;
Дата=20110101;
Узлы=07;</t>
  </si>
  <si>
    <t>Вариант=Вавожский 2010;
Табл=Доходы-план помесячно нарастающим итогом 2010 (МО);
МО=1300708;
УБ=1122;
Дата=20110101;
Узлы=07;</t>
  </si>
  <si>
    <t>Вариант=Вавожский 2010;
Табл=Доходы-план помесячно нарастающим итогом 2010 (МО);
МО=1300709;
УБ=1122;
Дата=20110101;
Узлы=07;</t>
  </si>
  <si>
    <t>Вариант=Вавожский 2010;
Табл=Доходы-план помесячно нарастающим итогом 2010 (МО);
МО=1300710;
УБ=1122;
Дата=20110101;
Узлы=07;</t>
  </si>
  <si>
    <t>Вариант=Вавожский 2010;
Табл=Доходы-факт помесячно нарастающим итогом 2010 (МО);
МО=1300700;
УБ=1122;
Дата=20110101;
Узлы=07;</t>
  </si>
  <si>
    <t>Вариант=Вавожский 2010;
Табл=Доходы-факт помесячно нарастающим итогом 2010 (МО);
МО=1300701;
УБ=1122;
Дата=20110101;
Узлы=07;</t>
  </si>
  <si>
    <t>Вариант=Вавожский 2010;
Табл=Доходы-факт помесячно нарастающим итогом 2010 (МО);
МО=1300702;
УБ=1122;
Дата=20110101;
Узлы=07;</t>
  </si>
  <si>
    <t>Вариант=Вавожский 2010;
Табл=Доходы-факт помесячно нарастающим итогом 2010 (МО);
МО=1300703;
УБ=1122;
Дата=20110101;
Узлы=07;</t>
  </si>
  <si>
    <t>Вариант=Вавожский 2010;
Табл=Доходы-факт помесячно нарастающим итогом 2010 (МО);
МО=1300704;
УБ=1122;
Дата=20110101;
Узлы=07;</t>
  </si>
  <si>
    <t>Вариант=Вавожский 2010;
Табл=Доходы-факт помесячно нарастающим итогом 2010 (МО);
МО=1300705;
УБ=1122;
Дата=20110101;
Узлы=07;</t>
  </si>
  <si>
    <t>Вариант=Вавожский 2010;
Табл=Доходы-факт помесячно нарастающим итогом 2010 (МО);
МО=1300706;
УБ=1122;
Дата=20110101;
Узлы=07;</t>
  </si>
  <si>
    <t>Вариант=Вавожский 2010;
Табл=Доходы-факт помесячно нарастающим итогом 2010 (МО);
МО=1300707;
УБ=1122;
Дата=20110101;
Узлы=07;</t>
  </si>
  <si>
    <t>Вариант=Вавожский 2010;
Табл=Доходы-факт помесячно нарастающим итогом 2010 (МО);
МО=1300708;
УБ=1122;
Дата=20110101;
Узлы=07;</t>
  </si>
  <si>
    <t>Вариант=Вавожский 2010;
Табл=Доходы-факт помесячно нарастающим итогом 2010 (МО);
МО=1300709;
УБ=1122;
Дата=20110101;
Узлы=07;</t>
  </si>
  <si>
    <t>Вариант=Вавожский 2010;
Табл=Доходы-факт помесячно нарастающим итогом 2010 (МО);
МО=1300710;
УБ=1122;
Дата=20110101;
Узлы=07;</t>
  </si>
  <si>
    <t>Вариант=Вавожский 2010;
Табл=Уточненные росписи бюджета МО 2010;
МО=1300700;
УБ=1122;
Дата=20110101;
ВР=000;
ЦС=0000000;
Ведомства=000;
ФКР=0000;
Узлы=07;</t>
  </si>
  <si>
    <t>Вариант=Вавожский 2010;
Табл=Уточненные росписи бюджета МО 2010;
МО=1300701;
УБ=1122;
Дата=20110101;
ВР=000;
ЦС=0000000;
Ведомства=000;
ФКР=0000;
Узлы=07;</t>
  </si>
  <si>
    <t>Вариант=Вавожский 2010;
Табл=Уточненные росписи бюджета МО 2010;
МО=1300702;
УБ=1122;
Дата=20110101;
ВР=000;
ЦС=0000000;
Ведомства=000;
ФКР=0000;
Узлы=07;</t>
  </si>
  <si>
    <t>Вариант=Вавожский 2010;
Табл=Уточненные росписи бюджета МО 2010;
МО=1300703;
УБ=1122;
Дата=20110101;
ВР=000;
ЦС=0000000;
Ведомства=000;
ФКР=0000;
Узлы=07;</t>
  </si>
  <si>
    <t>Вариант=Вавожский 2010;
Табл=Уточненные росписи бюджета МО 2010;
МО=1300704;
УБ=1122;
Дата=20110101;
ВР=000;
ЦС=0000000;
Ведомства=000;
ФКР=0000;
Узлы=07;</t>
  </si>
  <si>
    <t>Вариант=Вавожский 2010;
Табл=Уточненные росписи бюджета МО 2010;
МО=1300705;
УБ=1122;
Дата=20110101;
ВР=000;
ЦС=0000000;
Ведомства=000;
ФКР=0000;
Узлы=07;</t>
  </si>
  <si>
    <t>Вариант=Вавожский 2010;
Табл=Уточненные росписи бюджета МО 2010;
МО=1300706;
УБ=1122;
Дата=20110101;
ВР=000;
ЦС=0000000;
Ведомства=000;
ФКР=0000;
Узлы=07;</t>
  </si>
  <si>
    <t>Вариант=Вавожский 2010;
Табл=Уточненные росписи бюджета МО 2010;
МО=1300707;
УБ=1122;
Дата=20110101;
ВР=000;
ЦС=0000000;
Ведомства=000;
ФКР=0000;
Узлы=07;</t>
  </si>
  <si>
    <t>Вариант=Вавожский 2010;
Табл=Уточненные росписи бюджета МО 2010;
МО=1300708;
УБ=1122;
Дата=20110101;
ВР=000;
ЦС=0000000;
Ведомства=000;
ФКР=0000;
Узлы=07;</t>
  </si>
  <si>
    <t>Вариант=Вавожский 2010;
Табл=Уточненные росписи бюджета МО 2010;
МО=1300709;
УБ=1122;
Дата=20110101;
ВР=000;
ЦС=0000000;
Ведомства=000;
ФКР=0000;
Узлы=07;</t>
  </si>
  <si>
    <t>Вариант=Вавожский 2010;
Табл=Уточненные росписи бюджета МО 2010;
МО=1300710;
УБ=1122;
Дата=20110101;
ВР=000;
ЦС=0000000;
Ведомства=000;
ФКР=0000;
Узлы=07;</t>
  </si>
  <si>
    <t>Вариант=Вавожский 2010;
Табл=Кассовое исполнение бюджета МО 2010;
МО=1300701;
УБ=1122;
Дата=20110101;
ВР=000;
ЦС=0000000;
Ведомства=000;
ФКР=0000;
Узлы=07;</t>
  </si>
  <si>
    <t>Вариант=Вавожский 2010;
Табл=Кассовое исполнение бюджета МО 2010;
МО=1300702;
УБ=1122;
Дата=20110101;
ВР=000;
ЦС=0000000;
Ведомства=000;
ФКР=0000;
Узлы=07;</t>
  </si>
  <si>
    <t>Вариант=Вавожский 2010;
Табл=Кассовое исполнение бюджета МО 2010;
МО=1300703;
УБ=1122;
Дата=20110101;
ВР=000;
ЦС=0000000;
Ведомства=000;
ФКР=0000;
Узлы=07;</t>
  </si>
  <si>
    <t>Вариант=Вавожский 2010;
Табл=Кассовое исполнение бюджета МО 2010;
МО=1300704;
УБ=1122;
Дата=20110101;
ВР=000;
ЦС=0000000;
Ведомства=000;
ФКР=0000;
Узлы=07;</t>
  </si>
  <si>
    <t>Вариант=Вавожский 2010;
Табл=Кассовое исполнение бюджета МО 2010;
МО=1300705;
УБ=1122;
Дата=20110101;
ВР=000;
ЦС=0000000;
Ведомства=000;
ФКР=0000;
Узлы=07;</t>
  </si>
  <si>
    <t>Вариант=Вавожский 2010;
Табл=Кассовое исполнение бюджета МО 2010;
МО=1300706;
УБ=1122;
Дата=20110101;
ВР=000;
ЦС=0000000;
Ведомства=000;
ФКР=0000;
Узлы=07;</t>
  </si>
  <si>
    <t>Вариант=Вавожский 2010;
Табл=Кассовое исполнение бюджета МО 2010;
МО=1300707;
УБ=1122;
Дата=20110101;
ВР=000;
ЦС=0000000;
Ведомства=000;
ФКР=0000;
Узлы=07;</t>
  </si>
  <si>
    <t>Вариант=Вавожский 2010;
Табл=Кассовое исполнение бюджета МО 2010;
МО=1300708;
УБ=1122;
Дата=20110101;
ВР=000;
ЦС=0000000;
Ведомства=000;
ФКР=0000;
Узлы=07;</t>
  </si>
  <si>
    <t>Вариант=Вавожский 2010;
Табл=Кассовое исполнение бюджета МО 2010;
МО=1300709;
УБ=1122;
Дата=20110101;
ВР=000;
ЦС=0000000;
Ведомства=000;
ФКР=0000;
Узлы=07;</t>
  </si>
  <si>
    <t>Вариант=Вавожский 2010;
Табл=Кассовое исполнение бюджета МО 2010;
МО=1300710;
УБ=1122;
Дата=20110101;
ВР=000;
ЦС=0000000;
Ведомства=000;
ФКР=0000;
Узлы=07;</t>
  </si>
  <si>
    <t>{C440D0EC-1EEE-42CA-92AE-849FD82A5855}</t>
  </si>
  <si>
    <t>Процент исполнения, %</t>
  </si>
  <si>
    <t xml:space="preserve">Исполнение на 01.07.2011 </t>
  </si>
  <si>
    <t>Уточненый план на  2011 год</t>
  </si>
  <si>
    <t>Исполнение на 01.07.2011</t>
  </si>
  <si>
    <t>10502010</t>
  </si>
  <si>
    <t>10502020</t>
  </si>
  <si>
    <t>Единый налог на вмененный доход для отдельных видов деятельности ( за налоговые периоды, истекшие до 1 января 2011 года)</t>
  </si>
  <si>
    <t>10503010</t>
  </si>
  <si>
    <t>10503020</t>
  </si>
  <si>
    <t>Единый сельскохозяйственный налог ( за налоговые периоды, истекшие до 1 января 2011 года)</t>
  </si>
  <si>
    <t>10907010</t>
  </si>
  <si>
    <t>Налог на рекламу, мобилизуемый на территориях муниципальных районов</t>
  </si>
  <si>
    <t>11608000</t>
  </si>
  <si>
    <t>Денежные взыскания (штрафы) за административные правонарушения в области государтственного регулирования производства и оборота этилового спирта, алкогольной , спиртосодержащей и табачной продукциинарушение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</si>
  <si>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</si>
  <si>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НАЛОГОВЫЕ И НЕНАЛОГОВЫЕ ДОХОДЫ</t>
  </si>
  <si>
    <t>Дотации бюджетам муниципальных районов на выравнивание  бюджетной обеспеченности</t>
  </si>
  <si>
    <t>Субсидии бюджетам муниципальных районов на денежные выплаты медицинскому персоналу фельдшерско-акушерских пунктов, врачам, фельдшерам и медицинским сестрам скорой медицинской помощи</t>
  </si>
  <si>
    <t>Субсидии бюджетам муниципальных районов на  бюджетные инвестиции в объекты капитального строительства собственности муниципальных образований</t>
  </si>
  <si>
    <t>20203020</t>
  </si>
  <si>
    <t>Субвенции бюджетам муниципальных районов на выплату единовременного пособия при всех формах устройства детей, лишенных родительского попечения, в семью</t>
  </si>
  <si>
    <t>Субвенции бюджетам муниципальных районов на  ежемесячное денежное вознаграждение за классное руководство</t>
  </si>
  <si>
    <t>20203070</t>
  </si>
  <si>
    <t>Субвенции бюджетам муниципальных районов на обеспечение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</si>
  <si>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органами власти другого уровня</t>
  </si>
  <si>
    <t>Межбюджетные трансферты, передаваемые бюджетам поселений для компенсации дополнительных расходов, возникших в результате решений, принятых органами власти другого уровня</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</si>
  <si>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</si>
  <si>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21900000</t>
  </si>
  <si>
    <t>ВОЗВРАТ ОСТАТКОВ СУБСИДИЙ, СУБВЕНЦИЙ И ИНЫХ МЕЖБЮДЖЕТНЫХ ТРАНСФЕРТОВ, ИМЕЮЩИХ ЦЕЛЕВОЕ НАЗНАЧЕНИЕ, ПРОШЛЫХ ЛЕТ</t>
  </si>
  <si>
    <t>21905000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</si>
  <si>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</si>
  <si>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Дотации</t>
  </si>
  <si>
    <t>Субсидии</t>
  </si>
  <si>
    <t>Субвенции</t>
  </si>
  <si>
    <t>Межбюджетные трансферты</t>
  </si>
  <si>
    <t>Субвенции бюджетам муниципальных районов на обеспечение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 714 "Об обеспечениижильем ветеранов Великой Отечественной войны 1941-1945 годов"</t>
  </si>
  <si>
    <t>Исполнение бюджета по доходам муниципального образования  "Вавожский район"    за  1  полугодие 2011 года</t>
  </si>
  <si>
    <t>тыс.руб.</t>
  </si>
  <si>
    <t>Исполнение консолидированного бюджета  по доходам муниципальных образований  Вавожского района                                                                                                                               за  1  полугодие 2011 года</t>
  </si>
</sst>
</file>

<file path=xl/styles.xml><?xml version="1.0" encoding="utf-8"?>
<styleSheet xmlns="http://schemas.openxmlformats.org/spreadsheetml/2006/main">
  <numFmts count="1">
    <numFmt numFmtId="164" formatCode="000000"/>
  </numFmts>
  <fonts count="15">
    <font>
      <sz val="10"/>
      <name val="Times New Roman"/>
      <charset val="204"/>
    </font>
    <font>
      <b/>
      <sz val="8"/>
      <color indexed="81"/>
      <name val="Tahoma"/>
      <charset val="204"/>
    </font>
    <font>
      <i/>
      <sz val="10"/>
      <name val="Times New Roman"/>
      <family val="1"/>
      <charset val="204"/>
    </font>
    <font>
      <b/>
      <sz val="10"/>
      <name val="Times New Roman"/>
      <family val="1"/>
      <charset val="204"/>
    </font>
    <font>
      <b/>
      <sz val="12"/>
      <name val="Times New Roman"/>
      <family val="1"/>
      <charset val="204"/>
    </font>
    <font>
      <sz val="8"/>
      <name val="Times New Roman"/>
      <charset val="204"/>
    </font>
    <font>
      <b/>
      <sz val="11"/>
      <name val="Times New Roman"/>
      <family val="1"/>
      <charset val="204"/>
    </font>
    <font>
      <b/>
      <sz val="9"/>
      <name val="Times New Roman"/>
      <family val="1"/>
      <charset val="204"/>
    </font>
    <font>
      <sz val="12"/>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0"/>
      <color rgb="FFFF0000"/>
      <name val="Times New Roman"/>
      <family val="1"/>
      <charset val="204"/>
    </font>
    <font>
      <b/>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hair">
        <color indexed="64"/>
      </top>
      <bottom/>
      <diagonal/>
    </border>
  </borders>
  <cellStyleXfs count="1">
    <xf numFmtId="0" fontId="0" fillId="0" borderId="0"/>
  </cellStyleXfs>
  <cellXfs count="78">
    <xf numFmtId="0" fontId="0" fillId="0" borderId="0" xfId="0"/>
    <xf numFmtId="49" fontId="0" fillId="0" borderId="0" xfId="0" applyNumberFormat="1"/>
    <xf numFmtId="0" fontId="0" fillId="0" borderId="0" xfId="0" applyNumberFormat="1"/>
    <xf numFmtId="49" fontId="0" fillId="0" borderId="0" xfId="0" applyNumberFormat="1" applyAlignment="1">
      <alignment wrapText="1"/>
    </xf>
    <xf numFmtId="1" fontId="3" fillId="2" borderId="6" xfId="0" applyNumberFormat="1" applyFont="1" applyFill="1" applyBorder="1" applyAlignment="1">
      <alignment shrinkToFit="1"/>
    </xf>
    <xf numFmtId="0" fontId="3" fillId="2" borderId="6" xfId="0" applyFont="1" applyFill="1" applyBorder="1" applyAlignment="1">
      <alignment shrinkToFit="1"/>
    </xf>
    <xf numFmtId="1" fontId="9" fillId="2" borderId="6" xfId="0" applyNumberFormat="1" applyFont="1" applyFill="1" applyBorder="1" applyAlignment="1">
      <alignment shrinkToFit="1"/>
    </xf>
    <xf numFmtId="0" fontId="9" fillId="2" borderId="1" xfId="0" applyFont="1" applyFill="1" applyBorder="1" applyAlignment="1">
      <alignment horizontal="center" vertical="center" textRotation="90" wrapText="1"/>
    </xf>
    <xf numFmtId="0" fontId="2" fillId="2" borderId="0" xfId="0" quotePrefix="1" applyFont="1" applyFill="1" applyAlignment="1">
      <alignment wrapText="1"/>
    </xf>
    <xf numFmtId="0" fontId="3" fillId="2" borderId="0" xfId="0" quotePrefix="1" applyFont="1" applyFill="1" applyAlignment="1">
      <alignment wrapText="1"/>
    </xf>
    <xf numFmtId="0" fontId="3" fillId="2" borderId="0" xfId="0" applyFont="1" applyFill="1" applyAlignment="1">
      <alignment wrapText="1"/>
    </xf>
    <xf numFmtId="49" fontId="2" fillId="2" borderId="0" xfId="0" quotePrefix="1" applyNumberFormat="1" applyFont="1" applyFill="1" applyAlignment="1">
      <alignment wrapText="1"/>
    </xf>
    <xf numFmtId="0" fontId="9" fillId="2" borderId="1" xfId="0" applyFont="1" applyFill="1" applyBorder="1" applyAlignment="1">
      <alignment wrapText="1"/>
    </xf>
    <xf numFmtId="0" fontId="2" fillId="2" borderId="0" xfId="0" applyFont="1" applyFill="1" applyAlignment="1">
      <alignment wrapText="1"/>
    </xf>
    <xf numFmtId="49" fontId="3" fillId="2" borderId="0" xfId="0" quotePrefix="1" applyNumberFormat="1" applyFont="1" applyFill="1" applyAlignment="1">
      <alignment wrapText="1"/>
    </xf>
    <xf numFmtId="49" fontId="6" fillId="2" borderId="2" xfId="0" applyNumberFormat="1" applyFont="1" applyFill="1" applyBorder="1"/>
    <xf numFmtId="49" fontId="6" fillId="2" borderId="3" xfId="0" applyNumberFormat="1" applyFont="1" applyFill="1" applyBorder="1"/>
    <xf numFmtId="49" fontId="6" fillId="2" borderId="4" xfId="0" applyNumberFormat="1" applyFont="1" applyFill="1" applyBorder="1"/>
    <xf numFmtId="164" fontId="7" fillId="2" borderId="6" xfId="0" applyNumberFormat="1" applyFont="1" applyFill="1" applyBorder="1" applyAlignment="1">
      <alignment wrapText="1"/>
    </xf>
    <xf numFmtId="0" fontId="3" fillId="2" borderId="5" xfId="0" applyFont="1" applyFill="1" applyBorder="1" applyAlignment="1">
      <alignment shrinkToFit="1"/>
    </xf>
    <xf numFmtId="0" fontId="3" fillId="2" borderId="1" xfId="0" applyFont="1" applyFill="1" applyBorder="1" applyAlignment="1">
      <alignment shrinkToFit="1"/>
    </xf>
    <xf numFmtId="0" fontId="3" fillId="2" borderId="0" xfId="0" applyFont="1" applyFill="1"/>
    <xf numFmtId="49" fontId="10" fillId="2" borderId="2" xfId="0" applyNumberFormat="1" applyFont="1" applyFill="1" applyBorder="1"/>
    <xf numFmtId="49" fontId="10" fillId="2" borderId="3" xfId="0" applyNumberFormat="1" applyFont="1" applyFill="1" applyBorder="1"/>
    <xf numFmtId="49" fontId="10" fillId="2" borderId="4" xfId="0" applyNumberFormat="1" applyFont="1" applyFill="1" applyBorder="1"/>
    <xf numFmtId="164" fontId="11" fillId="2" borderId="6" xfId="0" applyNumberFormat="1" applyFont="1" applyFill="1" applyBorder="1" applyAlignment="1">
      <alignment wrapText="1"/>
    </xf>
    <xf numFmtId="0" fontId="9" fillId="2" borderId="6" xfId="0" applyFont="1" applyFill="1" applyBorder="1" applyAlignment="1">
      <alignment shrinkToFit="1"/>
    </xf>
    <xf numFmtId="0" fontId="9" fillId="2" borderId="5" xfId="0" applyFont="1" applyFill="1" applyBorder="1" applyAlignment="1">
      <alignment shrinkToFit="1"/>
    </xf>
    <xf numFmtId="0" fontId="9" fillId="2" borderId="1" xfId="0" applyFont="1" applyFill="1" applyBorder="1" applyAlignment="1">
      <alignment shrinkToFit="1"/>
    </xf>
    <xf numFmtId="0" fontId="9" fillId="2" borderId="0" xfId="0" applyFont="1" applyFill="1"/>
    <xf numFmtId="0" fontId="10" fillId="2" borderId="0" xfId="0" applyFont="1" applyFill="1" applyBorder="1" applyAlignment="1">
      <alignment horizontal="right"/>
    </xf>
    <xf numFmtId="49" fontId="9" fillId="2" borderId="0" xfId="0" applyNumberFormat="1" applyFont="1" applyFill="1"/>
    <xf numFmtId="0" fontId="9" fillId="2" borderId="0" xfId="0" applyFont="1" applyFill="1" applyAlignment="1">
      <alignment horizontal="right"/>
    </xf>
    <xf numFmtId="0" fontId="4" fillId="2" borderId="0" xfId="0" applyNumberFormat="1" applyFont="1" applyFill="1" applyAlignment="1">
      <alignment horizontal="center" vertical="center" wrapText="1"/>
    </xf>
    <xf numFmtId="2" fontId="3" fillId="2" borderId="6" xfId="0" applyNumberFormat="1" applyFont="1" applyFill="1" applyBorder="1" applyAlignment="1">
      <alignment shrinkToFit="1"/>
    </xf>
    <xf numFmtId="0" fontId="4" fillId="2" borderId="0" xfId="0" applyNumberFormat="1" applyFont="1" applyFill="1" applyAlignment="1">
      <alignment vertical="center" wrapText="1"/>
    </xf>
    <xf numFmtId="49" fontId="6" fillId="0" borderId="2" xfId="0" applyNumberFormat="1" applyFont="1" applyFill="1" applyBorder="1"/>
    <xf numFmtId="49" fontId="6" fillId="0" borderId="3" xfId="0" applyNumberFormat="1" applyFont="1" applyFill="1" applyBorder="1"/>
    <xf numFmtId="49" fontId="6" fillId="0" borderId="4" xfId="0" applyNumberFormat="1" applyFont="1" applyFill="1" applyBorder="1"/>
    <xf numFmtId="164" fontId="7" fillId="0" borderId="6" xfId="0" applyNumberFormat="1" applyFont="1" applyFill="1" applyBorder="1" applyAlignment="1">
      <alignment wrapText="1"/>
    </xf>
    <xf numFmtId="0" fontId="3" fillId="0" borderId="6" xfId="0" applyFont="1" applyFill="1" applyBorder="1" applyAlignment="1">
      <alignment shrinkToFit="1"/>
    </xf>
    <xf numFmtId="1" fontId="3" fillId="0" borderId="6" xfId="0" applyNumberFormat="1" applyFont="1" applyFill="1" applyBorder="1" applyAlignment="1">
      <alignment shrinkToFit="1"/>
    </xf>
    <xf numFmtId="0" fontId="3" fillId="0" borderId="5" xfId="0" applyFont="1" applyFill="1" applyBorder="1" applyAlignment="1">
      <alignment shrinkToFit="1"/>
    </xf>
    <xf numFmtId="0" fontId="3" fillId="0" borderId="1" xfId="0" applyFont="1" applyFill="1" applyBorder="1" applyAlignment="1">
      <alignment shrinkToFit="1"/>
    </xf>
    <xf numFmtId="0" fontId="3" fillId="0" borderId="0" xfId="0" applyFont="1" applyFill="1"/>
    <xf numFmtId="49" fontId="10" fillId="0" borderId="2" xfId="0" applyNumberFormat="1" applyFont="1" applyFill="1" applyBorder="1"/>
    <xf numFmtId="49" fontId="10" fillId="0" borderId="3" xfId="0" applyNumberFormat="1" applyFont="1" applyFill="1" applyBorder="1"/>
    <xf numFmtId="49" fontId="10" fillId="0" borderId="4" xfId="0" applyNumberFormat="1" applyFont="1" applyFill="1" applyBorder="1"/>
    <xf numFmtId="164" fontId="11" fillId="0" borderId="6" xfId="0" applyNumberFormat="1" applyFont="1" applyFill="1" applyBorder="1" applyAlignment="1">
      <alignment wrapText="1"/>
    </xf>
    <xf numFmtId="0" fontId="9" fillId="0" borderId="6" xfId="0" applyFont="1" applyFill="1" applyBorder="1" applyAlignment="1">
      <alignment shrinkToFit="1"/>
    </xf>
    <xf numFmtId="0" fontId="9" fillId="0" borderId="5" xfId="0" applyFont="1" applyFill="1" applyBorder="1" applyAlignment="1">
      <alignment shrinkToFit="1"/>
    </xf>
    <xf numFmtId="0" fontId="9" fillId="0" borderId="1" xfId="0" applyFont="1" applyFill="1" applyBorder="1" applyAlignment="1">
      <alignment shrinkToFit="1"/>
    </xf>
    <xf numFmtId="0" fontId="9" fillId="0" borderId="0" xfId="0" applyFont="1" applyFill="1"/>
    <xf numFmtId="0" fontId="4" fillId="2" borderId="0" xfId="0" applyNumberFormat="1" applyFont="1" applyFill="1" applyAlignment="1">
      <alignment vertical="center" wrapText="1"/>
    </xf>
    <xf numFmtId="49" fontId="4" fillId="0" borderId="2" xfId="0" applyNumberFormat="1" applyFont="1" applyFill="1" applyBorder="1"/>
    <xf numFmtId="49" fontId="4" fillId="0" borderId="3" xfId="0" applyNumberFormat="1" applyFont="1" applyFill="1" applyBorder="1"/>
    <xf numFmtId="49" fontId="4" fillId="0" borderId="4" xfId="0" applyNumberFormat="1" applyFont="1" applyFill="1" applyBorder="1"/>
    <xf numFmtId="164" fontId="4" fillId="0" borderId="6" xfId="0" applyNumberFormat="1" applyFont="1" applyFill="1" applyBorder="1" applyAlignment="1">
      <alignment wrapText="1"/>
    </xf>
    <xf numFmtId="0" fontId="4" fillId="0" borderId="6" xfId="0" applyFont="1" applyFill="1" applyBorder="1" applyAlignment="1">
      <alignment shrinkToFit="1"/>
    </xf>
    <xf numFmtId="1" fontId="4" fillId="0" borderId="6" xfId="0" applyNumberFormat="1" applyFont="1" applyFill="1" applyBorder="1" applyAlignment="1">
      <alignment shrinkToFit="1"/>
    </xf>
    <xf numFmtId="0" fontId="4" fillId="0" borderId="5" xfId="0" applyFont="1" applyFill="1" applyBorder="1" applyAlignment="1">
      <alignment shrinkToFit="1"/>
    </xf>
    <xf numFmtId="0" fontId="4" fillId="0" borderId="1" xfId="0" applyFont="1" applyFill="1" applyBorder="1" applyAlignment="1">
      <alignment shrinkToFit="1"/>
    </xf>
    <xf numFmtId="0" fontId="4" fillId="0" borderId="0" xfId="0" applyFont="1" applyFill="1"/>
    <xf numFmtId="164" fontId="3" fillId="0" borderId="6" xfId="0" applyNumberFormat="1" applyFont="1" applyFill="1" applyBorder="1" applyAlignment="1">
      <alignment wrapText="1"/>
    </xf>
    <xf numFmtId="0" fontId="12" fillId="2" borderId="1" xfId="0" applyFont="1" applyFill="1" applyBorder="1" applyAlignment="1">
      <alignment horizontal="center" vertical="center" textRotation="90" wrapText="1"/>
    </xf>
    <xf numFmtId="0" fontId="13" fillId="0" borderId="6" xfId="0" applyFont="1" applyFill="1" applyBorder="1" applyAlignment="1">
      <alignment shrinkToFit="1"/>
    </xf>
    <xf numFmtId="0" fontId="14" fillId="0" borderId="6" xfId="0" applyFont="1" applyFill="1" applyBorder="1" applyAlignment="1">
      <alignment shrinkToFit="1"/>
    </xf>
    <xf numFmtId="49" fontId="8" fillId="2" borderId="1" xfId="0" applyNumberFormat="1" applyFont="1" applyFill="1" applyBorder="1" applyAlignment="1">
      <alignment horizontal="center" vertical="center"/>
    </xf>
    <xf numFmtId="0" fontId="12" fillId="2" borderId="1" xfId="0" applyFont="1" applyFill="1" applyBorder="1" applyAlignment="1">
      <alignment horizontal="center" vertical="center" wrapText="1"/>
    </xf>
    <xf numFmtId="49" fontId="10" fillId="2" borderId="9" xfId="0" applyNumberFormat="1" applyFont="1" applyFill="1" applyBorder="1"/>
    <xf numFmtId="0" fontId="4" fillId="2" borderId="0" xfId="0" applyNumberFormat="1" applyFont="1" applyFill="1" applyAlignment="1">
      <alignment horizontal="center" vertical="center" wrapText="1"/>
    </xf>
    <xf numFmtId="49" fontId="8" fillId="2" borderId="1" xfId="0" applyNumberFormat="1" applyFont="1" applyFill="1" applyBorder="1" applyAlignment="1">
      <alignment horizontal="center" vertical="center"/>
    </xf>
    <xf numFmtId="0" fontId="11" fillId="2" borderId="7"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9" fillId="2" borderId="7" xfId="0" quotePrefix="1" applyFont="1" applyFill="1" applyBorder="1" applyAlignment="1">
      <alignment horizontal="center" vertical="center" wrapText="1"/>
    </xf>
    <xf numFmtId="0" fontId="9" fillId="2" borderId="8" xfId="0" quotePrefix="1" applyFont="1" applyFill="1" applyBorder="1" applyAlignment="1">
      <alignment horizontal="center" vertical="center" wrapText="1"/>
    </xf>
    <xf numFmtId="0" fontId="9" fillId="2" borderId="5" xfId="0" quotePrefix="1"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activeX1.xml><?xml version="1.0" encoding="utf-8"?>
<ax:ocx xmlns:ax="http://schemas.microsoft.com/office/2006/activeX" xmlns:r="http://schemas.openxmlformats.org/officeDocument/2006/relationships" ax:classid="{978C9E23-D4B0-11CE-BF2D-00AA003F40D0}" ax:persistence="persistPropertyBag">
  <ax:ocxPr ax:name="ForeColor" ax:value="2147483656"/>
  <ax:ocxPr ax:name="BackColor" ax:value="2147483653"/>
  <ax:ocxPr ax:name="Caption" ax:value="&lt;xml xmlns:s=&quot;uuid:BDC6E3F0-6DA3-11d1-A2A3-00AA00C14882&quot; xmlns:dt=&quot;uuid:C2F41010-65B3-11d1-A29F-00AA00C14882&quot; xmlns:rs=&quot;urn:schemas-microsoft-com:rowset&quot; xmlns:z=&quot;#RowsetSchema&quot;&gt;&#10; &lt;s:Schema id=&quot;RowsetSchema&quot;&gt;&#10;  &lt;s:ElementType name=&quot;row&quot; content=&quot;eltOnly&quot; rs:updatable=&quot;true&quot;&gt;&#10;   &lt;s:AttributeType name=&quot;RowID&quot; rs:number=&quot;1&quot; rs:write=&quot;true&quot; rs:writeunknown=&quot;true&quot;&gt;&#10;    &lt;s:datatype dt:type=&quot;int&quot; dt:maxLength=&quot;4&quot; rs:precision=&quot;10&quot; rs:fixedlength=&quot;true&quot; rs:maybenull=&quot;false&quot;/&gt;&#10;   &lt;/s:AttributeType&gt;&#10;   &lt;s:AttributeType name=&quot;LineID&quot; rs:number=&quot;2&quot; rs:write=&quot;true&quot;&gt;&#10;    &lt;s:datatype dt:type=&quot;string&quot; rs:dbtype=&quot;str&quot; dt:maxLength=&quot;101&quot; rs:maybenull=&quot;false&quot;/&gt;&#10;   &lt;/s:AttributeType&gt;&#10;   &lt;s:AttributeType name=&quot;RowType&quot; rs:number=&quot;3&quot; rs:write=&quot;true&quot; rs:writeunknown=&quot;true&quot;&gt;&#10;    &lt;s:datatype dt:type=&quot;string&quot; rs:dbtype=&quot;str&quot; dt:maxLength=&quot;4&quot; rs:fixedlength=&quot;true&quot; rs:maybenull=&quot;false&quot;/&gt;&#10;   &lt;/s:AttributeType&gt;&#10;   &lt;s:AttributeType name=&quot;CLS_S_138&quot; rs:number=&quot;4&quot; rs:write=&quot;true&quot; rs:writeunknown=&quot;true&quot;&gt;&#10;    &lt;s:datatype dt:type=&quot;string&quot; rs:dbtype=&quot;str&quot; dt:maxLength=&quot;24&quot; rs:maybenull=&quot;false&quot;/&gt;&#10;   &lt;/s:AttributeType&gt;&#10;   &lt;s:AttributeType name=&quot;CLS_DEPTH_138&quot; rs:number=&quot;5&quot; rs:write=&quot;true&quot; rs:writeunknown=&quot;true&quot;&gt;&#10;    &lt;s:datatype dt:type=&quot;int&quot; dt:maxLength=&quot;4&quot; rs:precision=&quot;10&quot; rs:fixedlength=&quot;true&quot; rs:maybenull=&quot;false&quot;/&gt;&#10;   &lt;/s:AttributeType&gt;&#10;   &lt;s:AttributeType name=&quot;CLS_B_138&quot; rs:number=&quot;6&quot; rs:write=&quot;true&quot; rs:writeunknown=&quot;true&quot;&gt;&#10;    &lt;s:datatype dt:type=&quot;string&quot; rs:dbtype=&quot;str&quot; dt:maxLength=&quot;24&quot; rs:maybenull=&quot;false&quot;/&gt;&#10;   &lt;/s:AttributeType&gt;&#10;   &lt;s:AttributeType name=&quot;CLS_S_142&quot; rs:number=&quot;7&quot; rs:write=&quot;true&quot; rs:writeunknown=&quot;true&quot;&gt;&#10;    &lt;s:datatype dt:type=&quot;string&quot; rs:dbtype=&quot;str&quot; dt:maxLength=&quot;24&quot; rs:maybenull=&quot;false&quot;/&gt;&#10;   &lt;/s:AttributeType&gt;&#10;   &lt;s:AttributeType name=&quot;CLS_DEPTH_142&quot; rs:number=&quot;8&quot; rs:write=&quot;true&quot; rs:writeunknown=&quot;true&quot;&gt;&#10;    &lt;s:datatype dt:type=&quot;int&quot; dt:maxLength=&quot;4&quot; rs:precision=&quot;10&quot; rs:fixedlength=&quot;true&quot; rs:maybenull=&quot;false&quot;/&gt;&#10;   &lt;/s:AttributeType&gt;&#10;   &lt;s:AttributeType name=&quot;CLS_B_142&quot; rs:number=&quot;9&quot; rs:write=&quot;true&quot; rs:writeunknown=&quot;true&quot;&gt;&#10;    &lt;s:datatype dt:type=&quot;string&quot; rs:dbtype=&quot;str&quot; dt:maxLength=&quot;24&quot; rs:maybenull=&quot;false&quot;/&gt;&#10;   &lt;/s:AttributeType&gt;&#10;   &lt;s:AttributeType name=&quot;CLS_S_141&quot; rs:number=&quot;10&quot; rs:write=&quot;true&quot; rs:writeunknown=&quot;true&quot;&gt;&#10;    &lt;s:datatype dt:type=&quot;string&quot; rs:dbtype=&quot;str&quot; dt:maxLength=&quot;24&quot; rs:maybenull=&quot;false&quot;/&gt;&#10;   &lt;/s:AttributeType&gt;&#10;   &lt;s:AttributeType name=&quot;CLS_DEPTH_141&quot; rs:number=&quot;11&quot; rs:write=&quot;true&quot; rs:writeunknown=&quot;true&quot;&gt;&#10;    &lt;s:datatype dt:type=&quot;int&quot; dt:maxLength=&quot;4&quot; rs:precision=&quot;10&quot; rs:fixedlength=&quot;true&quot; rs:maybenull=&quot;false&quot;/&gt;&#10;   &lt;/s:AttributeType&gt;&#10;   &lt;s:AttributeType name=&quot;CLS_B_141&quot; rs:number=&quot;12&quot; rs:write=&quot;true&quot; rs:writeunknown=&quot;true&quot;&gt;&#10;    &lt;s:datatype dt:type=&quot;string&quot; rs:dbtype=&quot;str&quot; dt:maxLength=&quot;24&quot; rs:maybenull=&quot;false&quot;/&gt;&#10;   &lt;/s:AttributeType&gt;&#10;   &lt;s:AttributeType name=&quot;CLS_S_139&quot; rs:number=&quot;13&quot; rs:write=&quot;true&quot; rs:writeunknown=&quot;true&quot;&gt;&#10;    &lt;s:datatype dt:type=&quot;string&quot; rs:dbtype=&quot;str&quot; dt:maxLength=&quot;24&quot; rs:maybenull=&quot;false&quot;/&gt;&#10;   &lt;/s:AttributeType&gt;&#10;   &lt;s:AttributeType name=&quot;CLS_DEPTH_139&quot; rs:number=&quot;14&quot; rs:write=&quot;true&quot; rs:writeunknown=&quot;true&quot;&gt;&#10;    &lt;s:datatype dt:type=&quot;int&quot; dt:maxLength=&quot;4&quot; rs:precision=&quot;10&quot; rs:fixedlength=&quot;true&quot; rs:maybenull=&quot;false&quot;/&gt;&#10;   &lt;/s:AttributeType&gt;&#10;   &lt;s:AttributeType name=&quot;CLS_B_139&quot; rs:number=&quot;15&quot; rs:write=&quot;true&quot; rs:writeunknown=&quot;true&quot;&gt;&#10;    &lt;s:datatype dt:type=&quot;string&quot; rs:dbtype=&quot;str&quot; dt:maxLength=&quot;24&quot; rs:maybenull=&quot;false&quot;/&gt;&#10;   &lt;/s:AttributeType&gt;&#10;   &lt;s:AttributeType name=&quot;CLS_F_FullBusinessCode_138&quot; rs:number=&quot;16&quot; rs:nullable=&quot;true&quot; rs:write=&quot;true&quot; rs:writeunknown=&quot;true&quot;&gt;&#10;    &lt;s:datatype dt:type=&quot;string&quot; rs:dbtype=&quot;str&quot; dt:maxLength=&quot;24&quot;/&gt;&#10;   &lt;/s:AttributeType&gt;&#10;   &lt;s:AttributeType name=&quot;CLS_F_FullBusinessCode_142&quot; rs:number=&quot;17&quot; rs:nullable=&quot;true&quot; rs:write=&quot;true&quot; rs:writeunknown=&quot;true&quot;&gt;&#10;    &lt;s:datatype dt:type=&quot;string&quot; rs:dbtype=&quot;str&quot; dt:maxLength=&quot;24&quot;/&gt;&#10;   &lt;/s:AttributeType&gt;&#10;   &lt;s:AttributeType name=&quot;CLS_F_FullBusinessCode_141&quot; rs:number=&quot;18&quot; rs:nullable=&quot;true&quot; rs:write=&quot;true&quot; rs:writeunknown=&quot;true&quot;&gt;&#10;    &lt;s:datatype dt:type=&quot;string&quot; rs:dbtype=&quot;str&quot; dt:maxLength=&quot;24&quot;/&gt;&#10;   &lt;/s:AttributeType&gt;&#10;   &lt;s:AttributeType name=&quot;CLS_F_FullBusinessCode_139&quot; rs:number=&quot;19&quot; rs:nullable=&quot;true&quot; rs:write=&quot;true&quot; rs:writeunknown=&quot;true&quot;&gt;&#10;    &lt;s:datatype dt:type=&quot;string&quot; rs:dbtype=&quot;str&quot; dt:maxLength=&quot;24&quot;/&gt;&#10;   &lt;/s:AttributeType&gt;&#10;   &lt;s:AttributeType name=&quot;RG_16_1_A_164&quot; rs:number=&quot;20&quot; rs:nullable=&quot;true&quot; rs:write=&quot;true&quot; rs:writeunknown=&quot;true&quot;&gt;&#10;    &lt;s:datatype dt:type=&quot;string&quot; dt:maxLength=&quot;1024&quot;/&gt;&#10;   &lt;/s:AttributeType&gt;&#10;   &lt;s:AttributeType name=&quot;RG_16_1_A_164_CALC_STATE&quot; rs:number=&quot;21&quot; rs:nullable=&quot;true&quot; rs:write=&quot;true&quot; rs:writeunknown=&quot;true&quot;&gt;&#10;    &lt;s:datatype dt:type=&quot;int&quot; dt:maxLength=&quot;4&quot; rs:precision=&quot;10&quot; rs:fixedlength=&quot;true&quot;/&gt;&#10;   &lt;/s:AttributeType&gt;&#10;   &lt;s:AttributeType name=&quot;RG_20_1&quot; rs:number=&quot;22&quot; rs:nullable=&quot;true&quot; rs:write=&quot;true&quot; rs:writeunknown=&quot;true&quot;&gt;&#10;    &lt;s:datatype dt:type=&quot;number&quot; rs:dbtype=&quot;numeric&quot; dt:maxLength=&quot;19&quot; rs:scale=&quot;6&quot; rs:precision=&quot;19&quot; rs:fixedlength=&quot;true&quot;/&gt;&#10;   &lt;/s:AttributeType&gt;&#10;   &lt;s:AttributeType name=&quot;RG_20_1_DATA_STATE&quot; rs:number=&quot;23&quot; rs:nullable=&quot;true&quot; rs:write=&quot;true&quot; rs:writeunknown=&quot;true&quot;&gt;&#10;    &lt;s:datatype dt:type=&quot;int&quot; dt:maxLength=&quot;4&quot; rs:precision=&quot;10&quot; rs:fixedlength=&quot;true&quot;/&gt;&#10;   &lt;/s:AttributeType&gt;&#10;   &lt;s:AttributeType name=&quot;RG_20_1_CALC_STATE&quot; rs:number=&quot;24&quot; rs:nullable=&quot;true&quot; rs:write=&quot;true&quot; rs:writeunknown=&quot;true&quot;&gt;&#10;    &lt;s:datatype dt:type=&quot;int&quot; dt:maxLength=&quot;4&quot; rs:precision=&quot;10&quot; rs:fixedlength=&quot;true&quot;/&gt;&#10;   &lt;/s:AttributeType&gt;&#10;   &lt;s:AttributeType name=&quot;RG_24_1&quot; rs:number=&quot;25&quot; rs:nullable=&quot;true&quot; rs:write=&quot;true&quot; rs:writeunknown=&quot;true&quot;&gt;&#10;    &lt;s:datatype dt:type=&quot;number&quot; rs:dbtype=&quot;numeric&quot; dt:maxLength=&quot;19&quot; rs:scale=&quot;6&quot; rs:precision=&quot;19&quot; rs:fixedlength=&quot;true&quot;/&gt;&#10;   &lt;/s:AttributeType&gt;&#10;   &lt;s:AttributeType name=&quot;RG_24_1_DATA_STATE&quot; rs:number=&quot;26&quot; rs:nullable=&quot;true&quot; rs:write=&quot;true&quot; rs:writeunknown=&quot;true&quot;&gt;&#10;    &lt;s:datatype dt:type=&quot;int&quot; dt:maxLength=&quot;4&quot; rs:precision=&quot;10&quot; rs:fixedlength=&quot;true&quot;/&gt;&#10;   &lt;/s:AttributeType&gt;&#10;   &lt;s:AttributeType name=&quot;RG_24_1_CALC_STATE&quot; rs:number=&quot;27&quot; rs:nullable=&quot;true&quot; rs:write=&quot;true&quot; rs:writeunknown=&quot;true&quot;&gt;&#10;    &lt;s:datatype dt:type=&quot;int&quot; dt:maxLength=&quot;4&quot; rs:precision=&quot;10&quot; rs:fixedlength=&quot;true&quot;/&gt;&#10;   &lt;/s:AttributeType&gt;&#10;   &lt;s:AttributeType name=&quot;RG_28_1&quot; rs:number=&quot;28&quot; rs:nullable=&quot;true&quot; rs:write=&quot;true&quot; rs:writeunknown=&quot;true&quot;&gt;&#10;    &lt;s:datatype dt:type=&quot;number&quot; rs:dbtype=&quot;numeric&quot; dt:maxLength=&quot;19&quot; rs:scale=&quot;6&quot; rs:precision=&quot;19&quot; rs:fixedlength=&quot;true&quot;/&gt;&#10;   &lt;/s:AttributeType&gt;&#10;   &lt;s:AttributeType name=&quot;RG_28_1_DATA_STATE&quot; rs:number=&quot;29&quot; rs:nullable=&quot;true&quot; rs:write=&quot;true&quot; rs:writeunknown=&quot;true&quot;&gt;&#10;    &lt;s:datatype dt:type=&quot;int&quot; dt:maxLength=&quot;4&quot; rs:precision=&quot;10&quot; rs:fixedlength=&quot;true&quot;/&gt;&#10;   &lt;/s:AttributeType&gt;&#10;   &lt;s:AttributeType name=&quot;RG_28_1_CALC_STATE&quot; rs:number=&quot;30&quot; rs:nullable=&quot;true&quot; rs:write=&quot;true&quot; rs:writeunknown=&quot;true&quot;&gt;&#10;    &lt;s:datatype dt:type=&quot;int&quot; dt:maxLength=&quot;4&quot; rs:precision=&quot;10&quot; rs:fixedlength=&quot;true&quot;/&gt;&#10;   &lt;/s:AttributeType&gt;&#10;   &lt;s:AttributeType name=&quot;RG_32_1&quot; rs:number=&quot;31&quot; rs:nullable=&quot;true&quot; rs:write=&quot;true&quot; rs:writeunknown=&quot;true&quot;&gt;&#10;    &lt;s:datatype dt:type=&quot;number&quot; rs:dbtype=&quot;numeric&quot; dt:maxLength=&quot;19&quot; rs:scale=&quot;6&quot; rs:precision=&quot;19&quot; rs:fixedlength=&quot;true&quot;/&gt;&#10;   &lt;/s:AttributeType&gt;&#10;   &lt;s:AttributeType name=&quot;RG_32_1_DATA_STATE&quot; rs:number=&quot;32&quot; rs:nullable=&quot;true&quot; rs:write=&quot;true&quot; rs:writeunknown=&quot;true&quot;&gt;&#10;    &lt;s:datatype dt:type=&quot;int&quot; dt:maxLength=&quot;4&quot; rs:precision=&quot;10&quot; rs:fixedlength=&quot;true&quot;/&gt;&#10;   &lt;/s:AttributeType&gt;&#10;   &lt;s:AttributeType name=&quot;RG_32_1_CALC_STATE&quot; rs:number=&quot;33&quot; rs:nullable=&quot;true&quot; rs:write=&quot;true&quot; rs:writeunknown=&quot;true&quot;&gt;&#10;    &lt;s:datatype dt:type=&quot;int&quot; dt:maxLength=&quot;4&quot; rs:precision=&quot;10&quot; rs:fixedlength=&quot;true&quot;/&gt;&#10;   &lt;/s:AttributeType&gt;&#10;   &lt;s:AttributeType name=&quot;RG_36_1&quot; rs:number=&quot;34&quot; rs:nullable=&quot;true&quot; rs:write=&quot;true&quot; rs:writeunknown=&quot;true&quot;&gt;&#10;    &lt;s:datatype dt:type=&quot;number&quot; rs:dbtype=&quot;numeric&quot; dt:maxLength=&quot;19&quot; rs:scale=&quot;6&quot; rs:precision=&quot;19&quot; rs:fixedlength=&quot;true&quot;/&gt;&#10;   &lt;/s:AttributeType&gt;&#10;   &lt;s:AttributeType name=&quot;RG_36_1_DATA_STATE&quot; rs:number=&quot;35&quot; rs:nullable=&quot;true&quot; rs:write=&quot;true&quot; rs:writeunknown=&quot;true&quot;&gt;&#10;    &lt;s:datatype dt:type=&quot;int&quot; dt:maxLength=&quot;4&quot; rs:precision=&quot;10&quot; rs:fixedlength=&quot;true&quot;/&gt;&#10;   &lt;/s:AttributeType&gt;&#10;   &lt;s:AttributeType name=&quot;RG_36_1_CALC_STATE&quot; rs:number=&quot;36&quot; rs:nullable=&quot;true&quot; rs:write=&quot;true&quot; rs:writeunknown=&quot;true&quot;&gt;&#10;    &lt;s:datatype dt:type=&quot;int&quot; dt:maxLength=&quot;4&quot; rs:precision=&quot;10&quot; rs:fixedlength=&quot;true&quot;/&gt;&#10;   &lt;/s:AttributeType&gt;&#10;   &lt;s:AttributeType name=&quot;RG_40_1&quot; rs:number=&quot;37&quot; rs:nullable=&quot;true&quot; rs:write=&quot;true&quot; rs:writeunknown=&quot;true&quot;&gt;&#10;    &lt;s:datatype dt:type=&quot;number&quot; rs:dbtype=&quot;numeric&quot; dt:maxLength=&quot;19&quot; rs:scale=&quot;6&quot; rs:precision=&quot;19&quot; rs:fixedlength=&quot;true&quot;/&gt;&#10;   &lt;/s:AttributeType&gt;&#10;   &lt;s:AttributeType name=&quot;RG_40_1_DATA_STATE&quot; rs:number=&quot;38&quot; rs:nullable=&quot;true&quot; rs:write=&quot;true&quot; rs:writeunknown=&quot;true&quot;&gt;&#10;    &lt;s:datatype dt:type=&quot;int&quot; dt:maxLength=&quot;4&quot; rs:precision=&quot;10&quot; rs:fixedlength=&quot;true&quot;/&gt;&#10;   &lt;/s:AttributeType&gt;&#10;   &lt;s:AttributeType name=&quot;RG_40_1_CALC_STATE&quot; rs:number=&quot;39&quot; rs:nullable=&quot;true&quot; rs:write=&quot;true&quot; rs:writeunknown=&quot;true&quot;&gt;&#10;    &lt;s:datatype dt:type=&quot;int&quot; dt:maxLength=&quot;4&quot; rs:precision=&quot;10&quot; rs:fixedlength=&quot;true&quot;/&gt;&#10;   &lt;/s:AttributeType&gt;&#10;   &lt;s:AttributeType name=&quot;RG_44_1&quot; rs:number=&quot;40&quot; rs:nullable=&quot;true&quot; rs:write=&quot;true&quot; rs:writeunknown=&quot;true&quot;&gt;&#10;    &lt;s:datatype dt:type=&quot;number&quot; rs:dbtype=&quot;numeric&quot; dt:maxLength=&quot;19&quot; rs:scale=&quot;6&quot; rs:precision=&quot;19&quot; rs:fixedlength=&quot;true&quot;/&gt;&#10;   &lt;/s:AttributeType&gt;&#10;   &lt;s:AttributeType name=&quot;RG_44_1_DATA_STATE&quot; rs:number=&quot;41&quot; rs:nullable=&quot;true&quot; rs:write=&quot;true&quot; rs:writeunknown=&quot;true&quot;&gt;&#10;    &lt;s:datatype dt:type=&quot;int&quot; dt:maxLength=&quot;4&quot; rs:precision=&quot;10&quot; rs:fixedlength=&quot;true&quot;/&gt;&#10;   &lt;/s:AttributeType&gt;&#10;   &lt;s:AttributeType name=&quot;RG_44_1_CALC_STATE&quot; rs:number=&quot;42&quot; rs:nullable=&quot;true&quot; rs:write=&quot;true&quot; rs:writeunknown=&quot;true&quot;&gt;&#10;    &lt;s:datatype dt:type=&quot;int&quot; dt:maxLength=&quot;4&quot; rs:precision=&quot;10&quot; rs:fixedlength=&quot;true&quot;/&gt;&#10;   &lt;/s:AttributeType&gt;&#10;   &lt;s:AttributeType name=&quot;RG_48_1&quot; rs:number=&quot;43&quot; rs:nullable=&quot;true&quot; rs:write=&quot;true&quot; rs:writeunknown=&quot;true&quot;&gt;&#10;    &lt;s:datatype dt:type=&quot;number&quot; rs:dbtype=&quot;numeric&quot; dt:maxLength=&quot;19&quot; rs:scale=&quot;6&quot; rs:precision=&quot;19&quot; rs:fixedlength=&quot;true&quot;/&gt;&#10;   &lt;/s:AttributeType&gt;&#10;   &lt;s:AttributeType name=&quot;RG_48_1_DATA_STATE&quot; rs:number=&quot;44&quot; rs:nullable=&quot;true&quot; rs:write=&quot;true&quot; rs:writeunknown=&quot;true&quot;&gt;&#10;    &lt;s:datatype dt:type=&quot;int&quot; dt:maxLength=&quot;4&quot; rs:precision=&quot;10&quot; rs:fixedlength=&quot;true&quot;/&gt;&#10;   &lt;/s:AttributeType&gt;&#10;   &lt;s:AttributeType name=&quot;RG_48_1_CALC_STATE&quot; rs:number=&quot;45&quot; rs:nullable=&quot;true&quot; rs:write=&quot;true&quot; rs:writeunknown=&quot;true&quot;&gt;&#10;    &lt;s:datatype dt:type=&quot;int&quot; dt:maxLength=&quot;4&quot; rs:precision=&quot;10&quot; rs:fixedlength=&quot;true&quot;/&gt;&#10;   &lt;/s:AttributeType&gt;&#10;   &lt;s:AttributeType name=&quot;RG_52_1&quot; rs:number=&quot;46&quot; rs:nullable=&quot;true&quot; rs:write=&quot;true&quot; rs:writeunknown=&quot;true&quot;&gt;&#10;    &lt;s:datatype dt:type=&quot;number&quot; rs:dbtype=&quot;numeric&quot; dt:maxLength=&quot;19&quot; rs:scale=&quot;6&quot; rs:precision=&quot;19&quot; rs:fixedlength=&quot;true&quot;/&gt;&#10;   &lt;/s:AttributeType&gt;&#10;   &lt;s:AttributeType name=&quot;RG_52_1_DATA_STATE&quot; rs:number=&quot;47&quot; rs:nullable=&quot;true&quot; rs:write=&quot;true&quot; rs:writeunknown=&quot;true&quot;&gt;&#10;    &lt;s:datatype dt:type=&quot;int&quot; dt:maxLength=&quot;4&quot; rs:precision=&quot;10&quot; rs:fixedlength=&quot;true&quot;/&gt;&#10;   &lt;/s:AttributeType&gt;&#10;   &lt;s:AttributeType name=&quot;RG_52_1_CALC_STATE&quot; rs:number=&quot;48&quot; rs:nullable=&quot;true&quot; rs:write=&quot;true&quot; rs:writeunknown=&quot;true&quot;&gt;&#10;    &lt;s:datatype dt:type=&quot;int&quot; dt:maxLength=&quot;4&quot; rs:precision=&quot;10&quot; rs:fixedlength=&quot;true&quot;/&gt;&#10;   &lt;/s:AttributeType&gt;&#10;   &lt;s:AttributeType name=&quot;RG_52_3&quot; rs:number=&quot;49&quot; rs:nullable=&quot;true&quot; rs:write=&quot;true&quot; rs:writeunknown=&quot;true&quot;&gt;&#10;    &lt;s:datatype dt:type=&quot;number&quot; rs:dbtype=&quot;numeric&quot; dt:maxLength=&quot;19&quot; rs:scale=&quot;6&quot; rs:precision=&quot;19&quot; rs:fixedlength=&quot;true&quot;/&gt;&#10;   &lt;/s:AttributeType&gt;&#10;   &lt;s:AttributeType name=&quot;RG_52_3_DATA_STATE&quot; rs:number=&quot;50&quot; rs:nullable=&quot;true&quot; rs:write=&quot;true&quot; rs:writeunknown=&quot;true&quot;&gt;&#10;    &lt;s:datatype dt:type=&quot;int&quot; dt:maxLength=&quot;4&quot; rs:precision=&quot;10&quot; rs:fixedlength=&quot;true&quot;/&gt;&#10;   &lt;/s:AttributeType&gt;&#10;   &lt;s:AttributeType name=&quot;RG_52_3_CALC_STATE&quot; rs:number=&quot;51&quot; rs:nullable=&quot;true&quot; rs:write=&quot;true&quot; rs:writeunknown=&quot;true&quot;&gt;&#10;    &lt;s:datatype dt:type=&quot;int&quot; dt:maxLength=&quot;4&quot; rs:precision=&quot;10&quot; rs:fixedlength=&quot;true&quot;/&gt;&#10;   &lt;/s:AttributeType&gt;&#10;   &lt;s:AttributeType name=&quot;RG_52_4&quot; rs:number=&quot;52&quot; rs:nullable=&quot;true&quot; rs:write=&quot;true&quot; rs:writeunknown=&quot;true&quot;&gt;&#10;    &lt;s:datatype dt:type=&quot;number&quot; rs:dbtype=&quot;numeric&quot; dt:maxLength=&quot;19&quot; rs:scale=&quot;6&quot; rs:precision=&quot;19&quot; rs:fixedlength=&quot;true&quot;/&gt;&#10;   &lt;/s:AttributeType&gt;&#10;   &lt;s:AttributeType name=&quot;RG_52_4_DATA_STATE&quot; rs:number=&quot;53&quot; rs:nullable=&quot;true&quot; rs:write=&quot;true&quot; rs:writeunknown=&quot;true&quot;&gt;&#10;    &lt;s:datatype dt:type=&quot;int&quot; dt:maxLength=&quot;4&quot; rs:precision=&quot;10&quot; rs:fixedlength=&quot;true&quot;/&gt;&#10;   &lt;/s:AttributeType&gt;&#10;   &lt;s:AttributeType name=&quot;RG_52_4_CALC_STATE&quot; rs:number=&quot;54&quot; rs:nullable=&quot;true&quot; rs:write=&quot;true&quot; rs:writeunknown=&quot;true&quot;&gt;&#10;    &lt;s:datatype dt:type=&quot;int&quot; dt:maxLength=&quot;4&quot; rs:precision=&quot;10&quot; rs:fixedlength=&quot;true&quot;/&gt;&#10;   &lt;/s:AttributeType&gt;&#10;   &lt;s:AttributeType name=&quot;RG_52_5&quot; rs:number=&quot;55&quot; rs:nullable=&quot;true&quot; rs:write=&quot;true&quot; rs:writeunknown=&quot;true&quot;&gt;&#10;    &lt;s:datatype dt:type=&quot;number&quot; rs:dbtype=&quot;numeric&quot; dt:maxLength=&quot;19&quot; rs:scale=&quot;6&quot; rs:precision=&quot;19&quot; rs:fixedlength=&quot;true&quot;/&gt;&#10;   &lt;/s:AttributeType&gt;&#10;   &lt;s:AttributeType name=&quot;RG_52_5_DATA_STATE&quot; rs:number=&quot;56&quot; rs:nullable=&quot;true&quot; rs:write=&quot;true&quot; rs:writeunknown=&quot;true&quot;&gt;&#10;    &lt;s:datatype dt:type=&quot;int&quot; dt:maxLength=&quot;4&quot; rs:precision=&quot;10&quot; rs:fixedlength=&quot;true&quot;/&gt;&#10;   &lt;/s:AttributeType&gt;&#10;   &lt;s:AttributeType name=&quot;RG_52_5_CALC_STATE&quot; rs:number=&quot;57&quot; rs:nullable=&quot;true&quot; rs:write=&quot;true&quot; rs:writeunknown=&quot;true&quot;&gt;&#10;    &lt;s:datatype dt:type=&quot;int&quot; dt:maxLength=&quot;4&quot; rs:precision=&quot;10&quot; rs:fixedlength=&quot;true&quot;/&gt;&#10;   &lt;/s:AttributeType&gt;&#10;   &lt;s:AttributeType name=&quot;RG_52_6&quot; rs:number=&quot;58&quot; rs:nullable=&quot;true&quot; rs:write=&quot;true&quot; rs:writeunknown=&quot;true&quot;&gt;&#10;    &lt;s:datatype dt:type=&quot;number&quot; rs:dbtype=&quot;numeric&quot; dt:maxLength=&quot;19&quot; rs:scale=&quot;6&quot; rs:precision=&quot;19&quot; rs:fixedlength=&quot;true&quot;/&gt;&#10;   &lt;/s:AttributeType&gt;&#10;   &lt;s:AttributeType name=&quot;RG_52_6_DATA_STATE&quot; rs:number=&quot;59&quot; rs:nullable=&quot;true&quot; rs:write=&quot;true&quot; rs:writeunknown=&quot;true&quot;&gt;&#10;    &lt;s:datatype dt:type=&quot;int&quot; dt:maxLength=&quot;4&quot; rs:precision=&quot;10&quot; rs:fixedlength=&quot;true&quot;/&gt;&#10;   &lt;/s:AttributeType&gt;&#10;   &lt;s:AttributeType name=&quot;RG_52_6_CALC_STATE&quot; rs:number=&quot;60&quot; rs:nullable=&quot;true&quot; rs:write=&quot;true&quot; rs:writeunknown=&quot;true&quot;&gt;&#10;    &lt;s:datatype dt:type=&quot;int&quot; dt:maxLength=&quot;4&quot; rs:precision=&quot;10&quot; rs:fixedlength=&quot;true&quot;/&gt;&#10;   &lt;/s:AttributeType&gt;&#10;   &lt;s:AttributeType name=&quot;RG_52_7&quot; rs:number=&quot;61&quot; rs:nullable=&quot;true&quot; rs:write=&quot;true&quot; rs:writeunknown=&quot;true&quot;&gt;&#10;    &lt;s:datatype dt:type=&quot;number&quot; rs:dbtype=&quot;numeric&quot; dt:maxLength=&quot;19&quot; rs:scale=&quot;6&quot; rs:precision=&quot;19&quot; rs:fixedlength=&quot;true&quot;/&gt;&#10;   &lt;/s:AttributeType&gt;&#10;   &lt;s:AttributeType name=&quot;RG_52_7_DATA_STATE&quot; rs:number=&quot;62&quot; rs:nullable=&quot;true&quot; rs:write=&quot;true&quot; rs:writeunknown=&quot;true&quot;&gt;&#10;    &lt;s:datatype dt:type=&quot;int&quot; dt:maxLength=&quot;4&quot; rs:precision=&quot;10&quot; rs:fixedlength=&quot;true&quot;/&gt;&#10;   &lt;/s:AttributeType&gt;&#10;   &lt;s:AttributeType name=&quot;RG_52_7_CALC_STATE&quot; rs:number=&quot;63&quot; rs:nullable=&quot;true&quot; rs:write=&quot;true&quot; rs:writeunknown=&quot;true&quot;&gt;&#10;    &lt;s:datatype dt:type=&quot;int&quot; dt:maxLength=&quot;4&quot; rs:precision=&quot;10&quot; rs:fixedlength=&quot;true&quot;/&gt;&#10;   &lt;/s:AttributeType&gt;&#10;   &lt;s:AttributeType name=&quot;RG_52_8&quot; rs:number=&quot;64&quot; rs:nullable=&quot;true&quot; rs:write=&quot;true&quot; rs:writeunknown=&quot;true&quot;&gt;&#10;    &lt;s:datatype dt:type=&quot;number&quot; rs:dbtype=&quot;numeric&quot; dt:maxLength=&quot;19&quot; rs:scale=&quot;6&quot; rs:precision=&quot;19&quot; rs:fixedlength=&quot;true&quot;/&gt;&#10;   &lt;/s:AttributeType&gt;&#10;   &lt;s:AttributeType name=&quot;RG_52_8_DATA_STATE&quot; rs:number=&quot;65&quot; rs:nullable=&quot;true&quot; rs:write=&quot;true&quot; rs:writeunknown=&quot;true&quot;&gt;&#10;    &lt;s:datatype dt:type=&quot;int&quot; dt:maxLength=&quot;4&quot; rs:precision=&quot;10&quot; rs:fixedlength=&quot;true&quot;/&gt;&#10;   &lt;/s:AttributeType&gt;&#10;   &lt;s:AttributeType name=&quot;RG_52_8_CALC_STATE&quot; rs:number=&quot;66&quot; rs:nullable=&quot;true&quot; rs:write=&quot;true&quot; rs:writeunknown=&quot;true&quot;&gt;&#10;    &lt;s:datatype dt:type=&quot;int&quot; dt:maxLength=&quot;4&quot; rs:precision=&quot;10&quot; rs:fixedlength=&quot;true&quot;/&gt;&#10;   &lt;/s:AttributeType&gt;&#10;   &lt;s:AttributeType name=&quot;RG_52_9&quot; rs:number=&quot;67&quot; rs:nullable=&quot;true&quot; rs:write=&quot;true&quot; rs:writeunknown=&quot;true&quot;&gt;&#10;    &lt;s:datatype dt:type=&quot;number&quot; rs:dbtype=&quot;numeric&quot; dt:maxLength=&quot;19&quot; rs:scale=&quot;6&quot; rs:precision=&quot;19&quot; rs:fixedlength=&quot;true&quot;/&gt;&#10;   &lt;/s:AttributeType&gt;&#10;   &lt;s:AttributeType name=&quot;RG_52_9_DATA_STATE&quot; rs:number=&quot;68&quot; rs:nullable=&quot;true&quot; rs:write=&quot;true&quot; rs:writeunknown=&quot;true&quot;&gt;&#10;    &lt;s:datatype dt:type=&quot;int&quot; dt:maxLength=&quot;4&quot; rs:precision=&quot;10&quot; rs:fixedlength=&quot;true&quot;/&gt;&#10;   &lt;/s:AttributeType&gt;&#10;   &lt;s:AttributeType name=&quot;RG_52_9_CALC_STATE&quot; rs:number=&quot;69&quot; rs:nullable=&quot;true&quot; rs:write=&quot;true&quot; rs:writeunknown=&quot;true&quot;&gt;&#10;    &lt;s:datatype dt:type=&quot;int&quot; dt:maxLength=&quot;4&quot; rs:precision=&quot;10&quot; rs:fixedlength=&quot;true&quot;/&gt;&#10;   &lt;/s:AttributeType&gt;&#10;   &lt;s:AttributeType name=&quot;RG_52_10&quot; rs:number=&quot;70&quot; rs:nullable=&quot;true&quot; rs:write=&quot;true&quot; rs:writeunknown=&quot;true&quot;&gt;&#10;    &lt;s:datatype dt:type=&quot;number&quot; rs:dbtype=&quot;numeric&quot; dt:maxLength=&quot;19&quot; rs:scale=&quot;6&quot; rs:precision=&quot;19&quot; rs:fixedlength=&quot;true&quot;/&gt;&#10;   &lt;/s:AttributeType&gt;&#10;   &lt;s:AttributeType name=&quot;RG_52_10_DATA_STATE&quot; rs:number=&quot;71&quot; rs:nullable=&quot;true&quot; rs:write=&quot;true&quot; rs:writeunknown=&quot;true&quot;&gt;&#10;    &lt;s:datatype dt:type=&quot;int&quot; dt:maxLength=&quot;4&quot; rs:precision=&quot;10&quot; rs:fixedlength=&quot;true&quot;/&gt;&#10;   &lt;/s:AttributeType&gt;&#10;   &lt;s:AttributeType name=&quot;RG_52_10_CALC_STATE&quot; rs:number=&quot;72&quot; rs:nullable=&quot;true&quot; rs:write=&quot;true&quot; rs:writeunknown=&quot;true&quot;&gt;&#10;    &lt;s:datatype dt:type=&quot;int&quot; dt:maxLength=&quot;4&quot; rs:precision=&quot;10&quot; rs:fixedlength=&quot;true&quot;/&gt;&#10;   &lt;/s:AttributeType&gt;&#10;   &lt;s:AttributeType name=&quot;RG_52_11&quot; rs:number=&quot;73&quot; rs:nullable=&quot;true&quot; rs:write=&quot;true&quot; rs:writeunknown=&quot;true&quot;&gt;&#10;    &lt;s:datatype dt:type=&quot;number&quot; rs:dbtype=&quot;numeric&quot; dt:maxLength=&quot;19&quot; rs:scale=&quot;6&quot; rs:precision=&quot;19&quot; rs:fixedlength=&quot;true&quot;/&gt;&#10;   &lt;/s:AttributeType&gt;&#10;   &lt;s:AttributeType name=&quot;RG_52_11_DATA_STATE&quot; rs:number=&quot;74&quot; rs:nullable=&quot;true&quot; rs:write=&quot;true&quot; rs:writeunknown=&quot;true&quot;&gt;&#10;    &lt;s:datatype dt:type=&quot;int&quot; dt:maxLength=&quot;4&quot; rs:precision=&quot;10&quot; rs:fixedlength=&quot;true&quot;/&gt;&#10;   &lt;/s:AttributeType&gt;&#10;   &lt;s:AttributeType name=&quot;RG_52_11_CALC_STATE&quot; rs:number=&quot;75&quot; rs:nullable=&quot;true&quot; rs:write=&quot;true&quot; rs:writeunknown=&quot;true&quot;&gt;&#10;    &lt;s:datatype dt:type=&quot;int&quot; dt:maxLength=&quot;4&quot; rs:precision=&quot;10&quot; rs:fixedlength=&quot;true&quot;/&gt;&#10;   &lt;/s:AttributeType&gt;&#10;   &lt;s:AttributeType name=&quot;RG_52_12&quot; rs:number=&quot;76&quot; rs:nullable=&quot;true&quot; rs:write=&quot;true&quot; rs:writeunknown=&quot;true&quot;&gt;&#10;    &lt;s:datatype dt:type=&quot;number&quot; rs:dbtype=&quot;numeric&quot; dt:maxLength=&quot;19&quot; rs:scale=&quot;6&quot; rs:precision=&quot;19&quot; rs:fixedlength=&quot;true&quot;/&gt;&#10;   &lt;/s:AttributeType&gt;&#10;   &lt;s:AttributeType name=&quot;RG_52_12_DATA_STATE&quot; rs:number=&quot;77&quot; rs:nullable=&quot;true&quot; rs:write=&quot;true&quot; rs:writeunknown=&quot;true&quot;&gt;&#10;    &lt;s:datatype dt:type=&quot;int&quot; dt:maxLength=&quot;4&quot; rs:precision=&quot;10&quot; rs:fixedlength=&quot;true&quot;/&gt;&#10;   &lt;/s:AttributeType&gt;&#10;   &lt;s:AttributeType name=&quot;RG_52_12_CALC_STATE&quot; rs:number=&quot;78&quot; rs:nullable=&quot;true&quot; rs:write=&quot;true&quot; rs:writeunknown=&quot;true&quot;&gt;&#10;    &lt;s:datatype dt:type=&quot;int&quot; dt:maxLength=&quot;4&quot; rs:precision=&quot;10&quot; rs:fixedlength=&quot;true&quot;/&gt;&#10;   &lt;/s:AttributeType&gt;&#10;   &lt;s:AttributeType name=&quot;RG_56_1&quot; rs:number=&quot;79&quot; rs:nullable=&quot;true&quot; rs:write=&quot;true&quot; rs:writeunknown=&quot;true&quot;&gt;&#10;    &lt;s:datatype dt:type=&quot;number&quot; rs:dbtype=&quot;numeric&quot; dt:maxLength=&quot;19&quot; rs:scale=&quot;6&quot; rs:precision=&quot;19&quot; rs:fixedlength=&quot;true&quot;/&gt;&#10;   &lt;/s:AttributeType&gt;&#10;   &lt;s:AttributeType name=&quot;RG_56_1_DATA_STATE&quot; rs:number=&quot;80&quot; rs:nullable=&quot;true&quot; rs:write=&quot;true&quot; rs:writeunknown=&quot;true&quot;&gt;&#10;    &lt;s:datatype dt:type=&quot;int&quot; dt:maxLength=&quot;4&quot; rs:precision=&quot;10&quot; rs:fixedlength=&quot;true&quot;/&gt;&#10;   &lt;/s:AttributeType&gt;&#10;   &lt;s:AttributeType name=&quot;RG_56_1_CALC_STATE&quot; rs:number=&quot;81&quot; rs:nullable=&quot;true&quot; rs:write=&quot;true&quot; rs:writeunknown=&quot;true&quot;&gt;&#10;    &lt;s:datatype dt:type=&quot;int&quot; dt:maxLength=&quot;4&quot; rs:precision=&quot;10&quot; rs:fixedlength=&quot;true&quot;/&gt;&#10;   &lt;/s:AttributeType&gt;&#10;   &lt;s:AttributeType name=&quot;RG_56_3&quot; rs:number=&quot;82&quot; rs:nullable=&quot;true&quot; rs:write=&quot;true&quot; rs:writeunknown=&quot;true&quot;&gt;&#10;    &lt;s:datatype dt:type=&quot;number&quot; rs:dbtype=&quot;numeric&quot; dt:maxLength=&quot;19&quot; rs:scale=&quot;6&quot; rs:precision=&quot;19&quot; rs:fixedlength=&quot;true&quot;/&gt;&#10;   &lt;/s:AttributeType&gt;&#10;   &lt;s:AttributeType name=&quot;RG_56_3_DATA_STATE&quot; rs:number=&quot;83&quot; rs:nullable=&quot;true&quot; rs:write=&quot;true&quot; rs:writeunknown=&quot;true&quot;&gt;&#10;    &lt;s:datatype dt:type=&quot;int&quot; dt:maxLength=&quot;4&quot; rs:precision=&quot;10&quot; rs:fixedlength=&quot;true&quot;/&gt;&#10;   &lt;/s:AttributeType&gt;&#10;   &lt;s:AttributeType name=&quot;RG_56_3_CALC_STATE&quot; rs:number=&quot;84&quot; rs:nullable=&quot;true&quot; rs:write=&quot;true&quot; rs:writeunknown=&quot;true&quot;&gt;&#10;    &lt;s:datatype dt:type=&quot;int&quot; dt:maxLength=&quot;4&quot; rs:precision=&quot;10&quot; rs:fixedlength=&quot;true&quot;/&gt;&#10;   &lt;/s:AttributeType&gt;&#10;   &lt;s:AttributeType name=&quot;RG_56_4&quot; rs:number=&quot;85&quot; rs:nullable=&quot;true&quot; rs:write=&quot;true&quot; rs:writeunknown=&quot;true&quot;&gt;&#10;    &lt;s:datatype dt:type=&quot;number&quot; rs:dbtype=&quot;numeric&quot; dt:maxLength=&quot;19&quot; rs:scale=&quot;6&quot; rs:precision=&quot;19&quot; rs:fixedlength=&quot;true&quot;/&gt;&#10;   &lt;/s:AttributeType&gt;&#10;   &lt;s:AttributeType name=&quot;RG_56_4_DATA_STATE&quot; rs:number=&quot;86&quot; rs:nullable=&quot;true&quot; rs:write=&quot;true&quot; rs:writeunknown=&quot;true&quot;&gt;&#10;    &lt;s:datatype dt:type=&quot;int&quot; dt:maxLength=&quot;4&quot; rs:precision=&quot;10&quot; rs:fixedlength=&quot;true&quot;/&gt;&#10;   &lt;/s:AttributeType&gt;&#10;   &lt;s:AttributeType name=&quot;RG_56_4_CALC_STATE&quot; rs:number=&quot;87&quot; rs:nullable=&quot;true&quot; rs:write=&quot;true&quot; rs:writeunknown=&quot;true&quot;&gt;&#10;    &lt;s:datatype dt:type=&quot;int&quot; dt:maxLength=&quot;4&quot; rs:precision=&quot;10&quot; rs:fixedlength=&quot;true&quot;/&gt;&#10;   &lt;/s:AttributeType&gt;&#10;   &lt;s:AttributeType name=&quot;RG_56_5&quot; rs:number=&quot;88&quot; rs:nullable=&quot;true&quot; rs:write=&quot;true&quot; rs:writeunknown=&quot;true&quot;&gt;&#10;    &lt;s:datatype dt:type=&quot;number&quot; rs:dbtype=&quot;numeric&quot; dt:maxLength=&quot;19&quot; rs:scale=&quot;6&quot; rs:precision=&quot;19&quot; rs:fixedlength=&quot;true&quot;/&gt;&#10;   &lt;/s:AttributeType&gt;&#10;   &lt;s:AttributeType name=&quot;RG_56_5_DATA_STATE&quot; rs:number=&quot;89&quot; rs:nullable=&quot;true&quot; rs:write=&quot;true&quot; rs:writeunknown=&quot;true&quot;&gt;&#10;    &lt;s:datatype dt:type=&quot;int&quot; dt:maxLength=&quot;4&quot; rs:precision=&quot;10&quot; rs:fixedlength=&quot;true&quot;/&gt;&#10;   &lt;/s:AttributeType&gt;&#10;   &lt;s:AttributeType name=&quot;RG_56_5_CALC_STATE&quot; rs:number=&quot;90&quot; rs:nullable=&quot;true&quot; rs:write=&quot;true&quot; rs:writeunknown=&quot;true&quot;&gt;&#10;    &lt;s:datatype dt:type=&quot;int&quot; dt:maxLength=&quot;4&quot; rs:precision=&quot;10&quot; rs:fixedlength=&quot;true&quot;/&gt;&#10;   &lt;/s:AttributeType&gt;&#10;   &lt;s:AttributeType name=&quot;RG_56_6&quot; rs:number=&quot;91&quot; rs:nullable=&quot;true&quot; rs:write=&quot;true&quot; rs:writeunknown=&quot;true&quot;&gt;&#10;    &lt;s:datatype dt:type=&quot;number&quot; rs:dbtype=&quot;numeric&quot; dt:maxLength=&quot;19&quot; rs:scale=&quot;6&quot; rs:precision=&quot;19&quot; rs:fixedlength=&quot;true&quot;/&gt;&#10;   &lt;/s:AttributeType&gt;&#10;   &lt;s:AttributeType name=&quot;RG_56_6_DATA_STATE&quot; rs:number=&quot;92&quot; rs:nullable=&quot;true&quot; rs:write=&quot;true&quot; rs:writeunknown=&quot;true&quot;&gt;&#10;    &lt;s:datatype dt:type=&quot;int&quot; dt:maxLength=&quot;4&quot; rs:precision=&quot;10&quot; rs:fixedlength=&quot;true&quot;/&gt;&#10;   &lt;/s:AttributeType&gt;&#10;   &lt;s:AttributeType name=&quot;RG_56_6_CALC_STATE&quot; rs:number=&quot;93&quot; rs:nullable=&quot;true&quot; rs:write=&quot;true&quot; rs:writeunknown=&quot;true&quot;&gt;&#10;    &lt;s:datatype dt:type=&quot;int&quot; dt:maxLength=&quot;4&quot; rs:precision=&quot;10&quot; rs:fixedlength=&quot;true&quot;/&gt;&#10;   &lt;/s:AttributeType&gt;&#10;   &lt;s:AttributeType name=&quot;RG_56_7&quot; rs:number=&quot;94&quot; rs:nullable=&quot;true&quot; rs:write=&quot;true&quot; rs:writeunknown=&quot;true&quot;&gt;&#10;    &lt;s:datatype dt:type=&quot;number&quot; rs:dbtype=&quot;numeric&quot; dt:maxLength=&quot;19&quot; rs:scale=&quot;6&quot; rs:precision=&quot;19&quot; rs:fixedlength=&quot;true&quot;/&gt;&#10;   &lt;/s:AttributeType&gt;&#10;   &lt;s:AttributeType name=&quot;RG_56_7_DATA_STATE&quot; rs:number=&quot;95&quot; rs:nullable=&quot;true&quot; rs:write=&quot;true&quot; rs:writeunknown=&quot;true&quot;&gt;&#10;    &lt;s:datatype dt:type=&quot;int&quot; dt:maxLength=&quot;4&quot; rs:precision=&quot;10&quot; rs:fixedlength=&quot;true&quot;/&gt;&#10;   &lt;/s:AttributeType&gt;&#10;   &lt;s:AttributeType name=&quot;RG_56_7_CALC_STATE&quot; rs:number=&quot;96&quot; rs:nullable=&quot;true&quot; rs:write=&quot;true&quot; rs:writeunknown=&quot;true&quot;&gt;&#10;    &lt;s:datatype dt:type=&quot;int&quot; dt:maxLength=&quot;4&quot; rs:precision=&quot;10&quot; rs:fixedlength=&quot;true&quot;/&gt;&#10;   &lt;/s:AttributeType&gt;&#10;   &lt;s:AttributeType name=&quot;RG_56_8&quot; rs:number=&quot;97&quot; rs:nullable=&quot;true&quot; rs:write=&quot;true&quot; rs:writeunknown=&quot;true&quot;&gt;&#10;    &lt;s:datatype dt:type=&quot;number&quot; rs:dbtype=&quot;numeric&quot; dt:maxLength=&quot;19&quot; rs:scale=&quot;6&quot; rs:precision=&quot;19&quot; rs:fixedlength=&quot;true&quot;/&gt;&#10;   &lt;/s:AttributeType&gt;&#10;   &lt;s:AttributeType name=&quot;RG_56_8_DATA_STATE&quot; rs:number=&quot;98&quot; rs:nullable=&quot;true&quot; rs:write=&quot;true&quot; rs:writeunknown=&quot;true&quot;&gt;&#10;    &lt;s:datatype dt:type=&quot;int&quot; dt:maxLength=&quot;4&quot; rs:precision=&quot;10&quot; rs:fixedlength=&quot;true&quot;/&gt;&#10;   &lt;/s:AttributeType&gt;&#10;   &lt;s:AttributeType name=&quot;RG_56_8_CALC_STATE&quot; rs:number=&quot;99&quot; rs:nullable=&quot;true&quot; rs:write=&quot;true&quot; rs:writeunknown=&quot;true&quot;&gt;&#10;    &lt;s:datatype dt:type=&quot;int&quot; dt:maxLength=&quot;4&quot; rs:precision=&quot;10&quot; rs:fixedlength=&quot;true&quot;/&gt;&#10;   &lt;/s:AttributeType&gt;&#10;   &lt;s:AttributeType name=&quot;RG_56_9&quot; rs:number=&quot;100&quot; rs:nullable=&quot;true&quot; rs:write=&quot;true&quot; rs:writeunknown=&quot;true&quot;&gt;&#10;    &lt;s:datatype dt:type=&quot;number&quot; rs:dbtype=&quot;numeric&quot; dt:maxLength=&quot;19&quot; rs:scale=&quot;6&quot; rs:precision=&quot;19&quot; rs:fixedlength=&quot;true&quot;/&gt;&#10;   &lt;/s:AttributeType&gt;&#10;   &lt;s:AttributeType name=&quot;RG_56_9_DATA_STATE&quot; rs:number=&quot;101&quot; rs:nullable=&quot;true&quot; rs:write=&quot;true&quot; rs:writeunknown=&quot;true&quot;&gt;&#10;    &lt;s:datatype dt:type=&quot;int&quot; dt:maxLength=&quot;4&quot; rs:precision=&quot;10&quot; rs:fixedlength=&quot;true&quot;/&gt;&#10;   &lt;/s:AttributeType&gt;&#10;   &lt;s:AttributeType name=&quot;RG_56_9_CALC_STATE&quot; rs:number=&quot;102&quot; rs:nullable=&quot;true&quot; rs:write=&quot;true&quot; rs:writeunknown=&quot;true&quot;&gt;&#10;    &lt;s:datatype dt:type=&quot;int&quot; dt:maxLength=&quot;4&quot; rs:precision=&quot;10&quot; rs:fixedlength=&quot;true&quot;/&gt;&#10;   &lt;/s:AttributeType&gt;&#10;   &lt;s:AttributeType name=&quot;RG_56_10&quot; rs:number=&quot;103&quot; rs:nullable=&quot;true&quot; rs:write=&quot;true&quot; rs:writeunknown=&quot;true&quot;&gt;&#10;    &lt;s:datatype dt:type=&quot;number&quot; rs:dbtype=&quot;numeric&quot; dt:maxLength=&quot;19&quot; rs:scale=&quot;6&quot; rs:precision=&quot;19&quot; rs:fixedlength=&quot;true&quot;/&gt;&#10;   &lt;/s:AttributeType&gt;&#10;   &lt;s:AttributeType name=&quot;RG_56_10_DATA_STATE&quot; rs:number=&quot;104&quot; rs:nullable=&quot;true&quot; rs:write=&quot;true&quot; rs:writeunknown=&quot;true&quot;&gt;&#10;    &lt;s:datatype dt:type=&quot;int&quot; dt:maxLength=&quot;4&quot; rs:precision=&quot;10&quot; rs:fixedlength=&quot;true&quot;/&gt;&#10;   &lt;/s:AttributeType&gt;&#10;   &lt;s:AttributeType name=&quot;RG_56_10_CALC_STATE&quot; rs:number=&quot;105&quot; rs:nullable=&quot;true&quot; rs:write=&quot;true&quot; rs:writeunknown=&quot;true&quot;&gt;&#10;    &lt;s:datatype dt:type=&quot;int&quot; dt:maxLength=&quot;4&quot; rs:precision=&quot;10&quot; rs:fixedlength=&quot;true&quot;/&gt;&#10;   &lt;/s:AttributeType&gt;&#10;   &lt;s:AttributeType name=&quot;RG_56_11&quot; rs:number=&quot;106&quot; rs:nullable=&quot;true&quot; rs:write=&quot;true&quot; rs:writeunknown=&quot;true&quot;&gt;&#10;    &lt;s:datatype dt:type=&quot;number&quot; rs:dbtype=&quot;numeric&quot; dt:maxLength=&quot;19&quot; rs:scale=&quot;6&quot; rs:precision=&quot;19&quot; rs:fixedlength=&quot;true&quot;/&gt;&#10;   &lt;/s:AttributeType&gt;&#10;   &lt;s:AttributeType name=&quot;RG_56_11_DATA_STATE&quot; rs:number=&quot;107&quot; rs:nullable=&quot;true&quot; rs:write=&quot;true&quot; rs:writeunknown=&quot;true&quot;&gt;&#10;    &lt;s:datatype dt:type=&quot;int&quot; dt:maxLength=&quot;4&quot; rs:precision=&quot;10&quot; rs:fixedlength=&quot;true&quot;/&gt;&#10;   &lt;/s:AttributeType&gt;&#10;   &lt;s:AttributeType name=&quot;RG_56_11_CALC_STATE&quot; rs:number=&quot;108&quot; rs:nullable=&quot;true&quot; rs:write=&quot;true&quot; rs:writeunknown=&quot;true&quot;&gt;&#10;    &lt;s:datatype dt:type=&quot;int&quot; dt:maxLength=&quot;4&quot; rs:precision=&quot;10&quot; rs:fixedlength=&quot;true&quot;/&gt;&#10;   &lt;/s:AttributeType&gt;&#10;   &lt;s:AttributeType name=&quot;RG_56_12&quot; rs:number=&quot;109&quot; rs:nullable=&quot;true&quot; rs:write=&quot;true&quot; rs:writeunknown=&quot;true&quot;&gt;&#10;    &lt;s:datatype dt:type=&quot;number&quot; rs:dbtype=&quot;numeric&quot; dt:maxLength=&quot;19&quot; rs:scale=&quot;6&quot; rs:precision=&quot;19&quot; rs:fixedlength=&quot;true&quot;/&gt;&#10;   &lt;/s:AttributeType&gt;&#10;   &lt;s:AttributeType name=&quot;RG_56_12_DATA_STATE&quot; rs:number=&quot;110&quot; rs:nullable=&quot;true&quot; rs:write=&quot;true&quot; rs:writeunknown=&quot;true&quot;&gt;&#10;    &lt;s:datatype dt:type=&quot;int&quot; dt:maxLength=&quot;4&quot; rs:precision=&quot;10&quot; rs:fixedlength=&quot;true&quot;/&gt;&#10;   &lt;/s:AttributeType&gt;&#10;   &lt;s:AttributeType name=&quot;RG_56_12_CALC_STATE&quot; rs:number=&quot;111&quot; rs:nullable=&quot;true&quot; rs:write=&quot;true&quot; rs:writeunknown=&quot;true&quot;&gt;&#10;    &lt;s:datatype dt:type=&quot;int&quot; dt:maxLength=&quot;4&quot; rs:precision=&quot;10&quot; rs:fixedlength=&quot;true&quot;/&gt;&#10;   &lt;/s:AttributeType&gt;&#10;   &lt;s:AttributeType name=&quot;RG_60_1&quot; rs:number=&quot;112&quot; rs:nullable=&quot;true&quot; rs:write=&quot;true&quot; rs:writeunknown=&quot;true&quot;&gt;&#10;    &lt;s:datatype dt:type=&quot;number&quot; rs:dbtype=&quot;numeric&quot; dt:maxLength=&quot;19&quot; rs:scale=&quot;6&quot; rs:precision=&quot;19&quot; rs:fixedlength=&quot;true&quot;/&gt;&#10;   &lt;/s:AttributeType&gt;&#10;   &lt;s:AttributeType name=&quot;RG_60_1_DATA_STATE&quot; rs:number=&quot;113&quot; rs:nullable=&quot;true&quot; rs:write=&quot;true&quot; rs:writeunknown=&quot;true&quot;&gt;&#10;    &lt;s:datatype dt:type=&quot;int&quot; dt:maxLength=&quot;4&quot; rs:precision=&quot;10&quot; rs:fixedlength=&quot;true&quot;/&gt;&#10;   &lt;/s:AttributeType&gt;&#10;   &lt;s:AttributeType name=&quot;RG_60_1_CALC_STATE&quot; rs:number=&quot;114&quot; rs:nullable=&quot;true&quot; rs:write=&quot;true&quot; rs:writeunknown=&quot;true&quot;&gt;&#10;    &lt;s:datatype dt:type=&quot;int&quot; dt:maxLength=&quot;4&quot; rs:precision=&quot;10&quot; rs:fixedlength=&quot;true&quot;/&gt;&#10;   &lt;/s:AttributeType&gt;&#10;   &lt;s:AttributeType name=&quot;RG_60_3&quot; rs:number=&quot;115&quot; rs:nullable=&quot;true&quot; rs:write=&quot;true&quot; rs:writeunknown=&quot;true&quot;&gt;&#10;    &lt;s:datatype dt:type=&quot;number&quot; rs:dbtype=&quot;numeric&quot; dt:maxLength=&quot;19&quot; rs:scale=&quot;6&quot; rs:precision=&quot;19&quot; rs:fixedlength=&quot;true&quot;/&gt;&#10;   &lt;/s:AttributeType&gt;&#10;   &lt;s:AttributeType name=&quot;RG_60_3_DATA_STATE&quot; rs:number=&quot;116&quot; rs:nullable=&quot;true&quot; rs:write=&quot;true&quot; rs:writeunknown=&quot;true&quot;&gt;&#10;    &lt;s:datatype dt:type=&quot;int&quot; dt:maxLength=&quot;4&quot; rs:precision=&quot;10&quot; rs:fixedlength=&quot;true&quot;/&gt;&#10;   &lt;/s:AttributeType&gt;&#10;   &lt;s:AttributeType name=&quot;RG_60_3_CALC_STATE&quot; rs:number=&quot;117&quot; rs:nullable=&quot;true&quot; rs:write=&quot;true&quot; rs:writeunknown=&quot;true&quot;&gt;&#10;    &lt;s:datatype dt:type=&quot;int&quot; dt:maxLength=&quot;4&quot; rs:precision=&quot;10&quot; rs:fixedlength=&quot;true&quot;/&gt;&#10;   &lt;/s:AttributeType&gt;&#10;   &lt;s:AttributeType name=&quot;RG_60_4&quot; rs:number=&quot;118&quot; rs:nullable=&quot;true&quot; rs:write=&quot;true&quot; rs:writeunknown=&quot;true&quot;&gt;&#10;    &lt;s:datatype dt:type=&quot;number&quot; rs:dbtype=&quot;numeric&quot; dt:maxLength=&quot;19&quot; rs:scale=&quot;6&quot; rs:precision=&quot;19&quot; rs:fixedlength=&quot;true&quot;/&gt;&#10;   &lt;/s:AttributeType&gt;&#10;   &lt;s:AttributeType name=&quot;RG_60_4_DATA_STATE&quot; rs:number=&quot;119&quot; rs:nullable=&quot;true&quot; rs:write=&quot;true&quot; rs:writeunknown=&quot;true&quot;&gt;&#10;    &lt;s:datatype dt:type=&quot;int&quot; dt:maxLength=&quot;4&quot; rs:precision=&quot;10&quot; rs:fixedlength=&quot;true&quot;/&gt;&#10;   &lt;/s:AttributeType&gt;&#10;   &lt;s:AttributeType name=&quot;RG_60_4_CALC_STATE&quot; rs:number=&quot;120&quot; rs:nullable=&quot;true&quot; rs:write=&quot;true&quot; rs:writeunknown=&quot;true&quot;&gt;&#10;    &lt;s:datatype dt:type=&quot;int&quot; dt:maxLength=&quot;4&quot; rs:precision=&quot;10&quot; rs:fixedlength=&quot;true&quot;/&gt;&#10;   &lt;/s:AttributeType&gt;&#10;   &lt;s:AttributeType name=&quot;RG_60_5&quot; rs:number=&quot;121&quot; rs:nullable=&quot;true&quot; rs:write=&quot;true&quot; rs:writeunknown=&quot;true&quot;&gt;&#10;    &lt;s:datatype dt:type=&quot;number&quot; rs:dbtype=&quot;numeric&quot; dt:maxLength=&quot;19&quot; rs:scale=&quot;6&quot; rs:precision=&quot;19&quot; rs:fixedlength=&quot;true&quot;/&gt;&#10;   &lt;/s:AttributeType&gt;&#10;   &lt;s:AttributeType name=&quot;RG_60_5_DATA_STATE&quot; rs:number=&quot;122&quot; rs:nullable=&quot;true&quot; rs:write=&quot;true&quot; rs:writeunknown=&quot;true&quot;&gt;&#10;    &lt;s:datatype dt:type=&quot;int&quot; dt:maxLength=&quot;4&quot; rs:precision=&quot;10&quot; rs:fixedlength=&quot;true&quot;/&gt;&#10;   &lt;/s:AttributeType&gt;&#10;   &lt;s:AttributeType name=&quot;RG_60_5_CALC_STATE&quot; rs:number=&quot;123&quot; rs:nullable=&quot;true&quot; rs:write=&quot;true&quot; rs:writeunknown=&quot;true&quot;&gt;&#10;    &lt;s:datatype dt:type=&quot;int&quot; dt:maxLength=&quot;4&quot; rs:precision=&quot;10&quot; rs:fixedlength=&quot;true&quot;/&gt;&#10;   &lt;/s:AttributeType&gt;&#10;   &lt;s:AttributeType name=&quot;RG_60_6&quot; rs:number=&quot;124&quot; rs:nullable=&quot;true&quot; rs:write=&quot;true&quot; rs:writeunknown=&quot;true&quot;&gt;&#10;    &lt;s:datatype dt:type=&quot;number&quot; rs:dbtype=&quot;numeric&quot; dt:maxLength=&quot;19&quot; rs:scale=&quot;6&quot; rs:precision=&quot;19&quot; rs:fixedlength=&quot;true&quot;/&gt;&#10;   &lt;/s:AttributeType&gt;&#10;   &lt;s:AttributeType name=&quot;RG_60_6_DATA_STATE&quot; rs:number=&quot;125&quot; rs:nullable=&quot;true&quot; rs:write=&quot;true&quot; rs:writeunknown=&quot;true&quot;&gt;&#10;    &lt;s:datatype dt:type=&quot;int&quot; dt:maxLength=&quot;4&quot; rs:precision=&quot;10&quot; rs:fixedlength=&quot;true&quot;/&gt;&#10;   &lt;/s:AttributeType&gt;&#10;   &lt;s:AttributeType name=&quot;RG_60_6_CALC_STATE&quot; rs:number=&quot;126&quot; rs:nullable=&quot;true&quot; rs:write=&quot;true&quot; rs:writeunknown=&quot;true&quot;&gt;&#10;    &lt;s:datatype dt:type=&quot;int&quot; dt:maxLength=&quot;4&quot; rs:precision=&quot;10&quot; rs:fixedlength=&quot;true&quot;/&gt;&#10;   &lt;/s:AttributeType&gt;&#10;   &lt;s:AttributeType name=&quot;RG_60_7&quot; rs:number=&quot;127&quot; rs:nullable=&quot;true&quot; rs:write=&quot;true&quot; rs:writeunknown=&quot;true&quot;&gt;&#10;    &lt;s:datatype dt:type=&quot;number&quot; rs:dbtype=&quot;numeric&quot; dt:maxLength=&quot;19&quot; rs:scale=&quot;6&quot; rs:precision=&quot;19&quot; rs:fixedlength=&quot;true&quot;/&gt;&#10;   &lt;/s:AttributeType&gt;&#10;   &lt;s:AttributeType name=&quot;RG_60_7_DATA_STATE&quot; rs:number=&quot;128&quot; rs:nullable=&quot;true&quot; rs:write=&quot;true&quot; rs:writeunknown=&quot;true&quot;&gt;&#10;    &lt;s:datatype dt:type=&quot;int&quot; dt:maxLength=&quot;4&quot; rs:precision=&quot;10&quot; rs:fixedlength=&quot;true&quot;/&gt;&#10;   &lt;/s:AttributeType&gt;&#10;   &lt;s:AttributeType name=&quot;RG_60_7_CALC_STATE&quot; rs:number=&quot;129&quot; rs:nullable=&quot;true&quot; rs:write=&quot;true&quot; rs:writeunknown=&quot;true&quot;&gt;&#10;    &lt;s:datatype dt:type=&quot;int&quot; dt:maxLength=&quot;4&quot; rs:precision=&quot;10&quot; rs:fixedlength=&quot;true&quot;/&gt;&#10;   &lt;/s:AttributeType&gt;&#10;   &lt;s:AttributeType name=&quot;RG_60_8&quot; rs:number=&quot;130&quot; rs:nullable=&quot;true&quot; rs:write=&quot;true&quot; rs:writeunknown=&quot;true&quot;&gt;&#10;    &lt;s:datatype dt:type=&quot;number&quot; rs:dbtype=&quot;numeric&quot; dt:maxLength=&quot;19&quot; rs:scale=&quot;6&quot; rs:precision=&quot;19&quot; rs:fixedlength=&quot;true&quot;/&gt;&#10;   &lt;/s:AttributeType&gt;&#10;   &lt;s:AttributeType name=&quot;RG_60_8_DATA_STATE&quot; rs:number=&quot;131&quot; rs:nullable=&quot;true&quot; rs:write=&quot;true&quot; rs:writeunknown=&quot;true&quot;&gt;&#10;    &lt;s:datatype dt:type=&quot;int&quot; dt:maxLength=&quot;4&quot; rs:precision=&quot;10&quot; rs:fixedlength=&quot;true&quot;/&gt;&#10;   &lt;/s:AttributeType&gt;&#10;   &lt;s:AttributeType name=&quot;RG_60_8_CALC_STATE&quot; rs:number=&quot;132&quot; rs:nullable=&quot;true&quot; rs:write=&quot;true&quot; rs:writeunknown=&quot;true&quot;&gt;&#10;    &lt;s:datatype dt:type=&quot;int&quot; dt:maxLength=&quot;4&quot; rs:precision=&quot;10&quot; rs:fixedlength=&quot;true&quot;/&gt;&#10;   &lt;/s:AttributeType&gt;&#10;   &lt;s:AttributeType name=&quot;RG_60_9&quot; rs:number=&quot;133&quot; rs:nullable=&quot;true&quot; rs:write=&quot;true&quot; rs:writeunknown=&quot;true&quot;&gt;&#10;    &lt;s:datatype dt:type=&quot;number&quot; rs:dbtype=&quot;numeric&quot; dt:maxLength=&quot;19&quot; rs:scale=&quot;6&quot; rs:precision=&quot;19&quot; rs:fixedlength=&quot;true&quot;/&gt;&#10;   &lt;/s:AttributeType&gt;&#10;   &lt;s:AttributeType name=&quot;RG_60_9_DATA_STATE&quot; rs:number=&quot;134&quot; rs:nullable=&quot;true&quot; rs:write=&quot;true&quot; rs:writeunknown=&quot;true&quot;&gt;&#10;    &lt;s:datatype dt:type=&quot;int&quot; dt:maxLength=&quot;4&quot; rs:precision=&quot;10&quot; rs:fixedlength=&quot;true&quot;/&gt;&#10;   &lt;/s:AttributeType&gt;&#10;   &lt;s:AttributeType name=&quot;RG_60_9_CALC_STATE&quot; rs:number=&quot;135&quot; rs:nullable=&quot;true&quot; rs:write=&quot;true&quot; rs:writeunknown=&quot;true&quot;&gt;&#10;    &lt;s:datatype dt:type=&quot;int&quot; dt:maxLength=&quot;4&quot; rs:precision=&quot;10&quot; rs:fixedlength=&quot;true&quot;/&gt;&#10;   &lt;/s:AttributeType&gt;&#10;   &lt;s:AttributeType name=&quot;RG_60_10&quot; rs:number=&quot;136&quot; rs:nullable=&quot;true&quot; rs:write=&quot;true&quot; rs:writeunknown=&quot;true&quot;&gt;&#10;    &lt;s:datatype dt:type=&quot;number&quot; rs:dbtype=&quot;numeric&quot; dt:maxLength=&quot;19&quot; rs:scale=&quot;6&quot; rs:precision=&quot;19&quot; rs:fixedlength=&quot;true&quot;/&gt;&#10;   &lt;/s:AttributeType&gt;&#10;   &lt;s:AttributeType name=&quot;RG_60_10_DATA_STATE&quot; rs:number=&quot;137&quot; rs:nullable=&quot;true&quot; rs:write=&quot;true&quot; rs:writeunknown=&quot;true&quot;&gt;&#10;    &lt;s:datatype dt:type=&quot;int&quot; dt:maxLength=&quot;4&quot; rs:precision=&quot;10&quot; rs:fixedlength=&quot;true&quot;/&gt;&#10;   &lt;/s:AttributeType&gt;&#10;   &lt;s:AttributeType name=&quot;RG_60_10_CALC_STATE&quot; rs:number=&quot;138&quot; rs:nullable=&quot;true&quot; rs:write=&quot;true&quot; rs:writeunknown=&quot;true&quot;&gt;&#10;    &lt;s:datatype dt:type=&quot;int&quot; dt:maxLength=&quot;4&quot; rs:precision=&quot;10&quot; rs:fixedlength=&quot;true&quot;/&gt;&#10;   &lt;/s:AttributeType&gt;&#10;   &lt;s:AttributeType name=&quot;RG_60_11&quot; rs:number=&quot;139&quot; rs:nullable=&quot;true&quot; rs:write=&quot;true&quot; rs:writeunknown=&quot;true&quot;&gt;&#10;    &lt;s:datatype dt:type=&quot;number&quot; rs:dbtype=&quot;numeric&quot; dt:maxLength=&quot;19&quot; rs:scale=&quot;6&quot; rs:precision=&quot;19&quot; rs:fixedlength=&quot;true&quot;/&gt;&#10;   &lt;/s:AttributeType&gt;&#10;   &lt;s:AttributeType name=&quot;RG_60_11_DATA_STATE&quot; rs:number=&quot;140&quot; rs:nullable=&quot;true&quot; rs:write=&quot;true&quot; rs:writeunknown=&quot;true&quot;&gt;&#10;    &lt;s:datatype dt:type=&quot;int&quot; dt:maxLength=&quot;4&quot; rs:precision=&quot;10&quot; rs:fixedlength=&quot;true&quot;/&gt;&#10;   &lt;/s:AttributeType&gt;&#10;   &lt;s:AttributeType name=&quot;RG_60_11_CALC_STATE&quot; rs:number=&quot;141&quot; rs:nullable=&quot;true&quot; rs:write=&quot;true&quot; rs:writeunknown=&quot;true&quot;&gt;&#10;    &lt;s:datatype dt:type=&quot;int&quot; dt:maxLength=&quot;4&quot; rs:precision=&quot;10&quot; rs:fixedlength=&quot;true&quot;/&gt;&#10;   &lt;/s:AttributeType&gt;&#10;   &lt;s:AttributeType name=&quot;RG_60_12&quot; rs:number=&quot;142&quot; rs:nullable=&quot;true&quot; rs:write=&quot;true&quot; rs:writeunknown=&quot;true&quot;&gt;&#10;    &lt;s:datatype dt:type=&quot;number&quot; rs:dbtype=&quot;numeric&quot; dt:maxLength=&quot;19&quot; rs:scale=&quot;6&quot; rs:precision=&quot;19&quot; rs:fixedlength=&quot;true&quot;/&gt;&#10;   &lt;/s:AttributeType&gt;&#10;   &lt;s:AttributeType name=&quot;RG_60_12_DATA_STATE&quot; rs:number=&quot;143&quot; rs:nullable=&quot;true&quot; rs:write=&quot;true&quot; rs:writeunknown=&quot;true&quot;&gt;&#10;    &lt;s:datatype dt:type=&quot;int&quot; dt:maxLength=&quot;4&quot; rs:precision=&quot;10&quot; rs:fixedlength=&quot;true&quot;/&gt;&#10;   &lt;/s:AttributeType&gt;&#10;   &lt;s:AttributeType name=&quot;RG_60_12_CALC_STATE&quot; rs:number=&quot;144&quot; rs:nullable=&quot;true&quot; rs:write=&quot;true&quot; rs:writeunknown=&quot;true&quot;&gt;&#10;    &lt;s:datatype dt:type=&quot;int&quot; dt:maxLength=&quot;4&quot; rs:precision=&quot;10&quot; rs:fixedlength=&quot;true&quot;/&gt;&#10;   &lt;/s:AttributeType&gt;&#10;   &lt;s:AttributeType name=&quot;RG_64_1&quot; rs:number=&quot;145&quot; rs:nullable=&quot;true&quot; rs:write=&quot;true&quot; rs:writeunknown=&quot;true&quot;&gt;&#10;    &lt;s:datatype dt:type=&quot;number&quot; rs:dbtype=&quot;numeric&quot; dt:maxLength=&quot;19&quot; rs:scale=&quot;6&quot; rs:precision=&quot;19&quot; rs:fixedlength=&quot;true&quot;/&gt;&#10;   &lt;/s:AttributeType&gt;&#10;   &lt;s:AttributeType name=&quot;RG_64_1_DATA_STATE&quot; rs:number=&quot;146&quot; rs:nullable=&quot;true&quot; rs:write=&quot;true&quot; rs:writeunknown=&quot;true&quot;&gt;&#10;    &lt;s:datatype dt:type=&quot;int&quot; dt:maxLength=&quot;4&quot; rs:precision=&quot;10&quot; rs:fixedlength=&quot;true&quot;/&gt;&#10;   &lt;/s:AttributeType&gt;&#10;   &lt;s:AttributeType name=&quot;RG_64_1_CALC_STATE&quot; rs:number=&quot;147&quot; rs:nullable=&quot;true&quot; rs:write=&quot;true&quot; rs:writeunknown=&quot;true&quot;&gt;&#10;    &lt;s:datatype dt:type=&quot;int&quot; dt:maxLength=&quot;4&quot; rs:precision=&quot;10&quot; rs:fixedlength=&quot;true&quot;/&gt;&#10;   &lt;/s:AttributeType&gt;&#10;   &lt;s:AttributeType name=&quot;RG_64_3&quot; rs:number=&quot;148&quot; rs:nullable=&quot;true&quot; rs:write=&quot;true&quot; rs:writeunknown=&quot;true&quot;&gt;&#10;    &lt;s:datatype dt:type=&quot;number&quot; rs:dbtype=&quot;numeric&quot; dt:maxLength=&quot;19&quot; rs:scale=&quot;6&quot; rs:precision=&quot;19&quot; rs:fixedlength=&quot;true&quot;/&gt;&#10;   &lt;/s:AttributeType&gt;&#10;   &lt;s:AttributeType name=&quot;RG_64_3_DATA_STATE&quot; rs:number=&quot;149&quot; rs:nullable=&quot;true&quot; rs:write=&quot;true&quot; rs:writeunknown=&quot;true&quot;&gt;&#10;    &lt;s:datatype dt:type=&quot;int&quot; dt:maxLength=&quot;4&quot; rs:precision=&quot;10&quot; rs:fixedlength=&quot;true&quot;/&gt;&#10;   &lt;/s:AttributeType&gt;&#10;   &lt;s:AttributeType name=&quot;RG_64_3_CALC_STATE&quot; rs:number=&quot;150&quot; rs:nullable=&quot;true&quot; rs:write=&quot;true&quot; rs:writeunknown=&quot;true&quot;&gt;&#10;    &lt;s:datatype dt:type=&quot;int&quot; dt:maxLength=&quot;4&quot; rs:precision=&quot;10&quot; rs:fixedlength=&quot;true&quot;/&gt;&#10;   &lt;/s:AttributeType&gt;&#10;   &lt;s:AttributeType name=&quot;RG_64_4&quot; rs:number=&quot;151&quot; rs:nullable=&quot;true&quot; rs:write=&quot;true&quot; rs:writeunknown=&quot;true&quot;&gt;&#10;    &lt;s:datatype dt:type=&quot;number&quot; rs:dbtype=&quot;numeric&quot; dt:maxLength=&quot;19&quot; rs:scale=&quot;6&quot; rs:precision=&quot;19&quot; rs:fixedlength=&quot;true&quot;/&gt;&#10;   &lt;/s:AttributeType&gt;&#10;   &lt;s:AttributeType name=&quot;RG_64_4_DATA_STATE&quot; rs:number=&quot;152&quot; rs:nullable=&quot;true&quot; rs:write=&quot;true&quot; rs:writeunknown=&quot;true&quot;&gt;&#10;    &lt;s:datatype dt:type=&quot;int&quot; dt:maxLength=&quot;4&quot; rs:precision=&quot;10&quot; rs:fixedlength=&quot;true&quot;/&gt;&#10;   &lt;/s:AttributeType&gt;&#10;   &lt;s:AttributeType name=&quot;RG_64_4_CALC_STATE&quot; rs:number=&quot;153&quot; rs:nullable=&quot;true&quot; rs:write=&quot;true&quot; rs:writeunknown=&quot;true&quot;&gt;&#10;    &lt;s:datatype dt:type=&quot;int&quot; dt:maxLength=&quot;4&quot; rs:precision=&quot;10&quot; rs:fixedlength=&quot;true&quot;/&gt;&#10;   &lt;/s:AttributeType&gt;&#10;   &lt;s:AttributeType name=&quot;RG_64_5&quot; rs:number=&quot;154&quot; rs:nullable=&quot;true&quot; rs:write=&quot;true&quot; rs:writeunknown=&quot;true&quot;&gt;&#10;    &lt;s:datatype dt:type=&quot;number&quot; rs:dbtype=&quot;numeric&quot; dt:maxLength=&quot;19&quot; rs:scale=&quot;6&quot; rs:precision=&quot;19&quot; rs:fixedlength=&quot;true&quot;/&gt;&#10;   &lt;/s:AttributeType&gt;&#10;   &lt;s:AttributeType name=&quot;RG_64_5_DATA_STATE&quot; rs:number=&quot;155&quot; rs:nullable=&quot;true&quot; rs:write=&quot;true&quot; rs:writeunknown=&quot;true&quot;&gt;&#10;    &lt;s:datatype dt:type=&quot;int&quot; dt:maxLength=&quot;4&quot; rs:precision=&quot;10&quot; rs:fixedlength=&quot;true&quot;/&gt;&#10;   &lt;/s:AttributeType&gt;&#10;   &lt;s:AttributeType name=&quot;RG_64_5_CALC_STATE&quot; rs:number=&quot;156&quot; rs:nullable=&quot;true&quot; rs:write=&quot;true&quot; rs:writeunknown=&quot;true&quot;&gt;&#10;    &lt;s:datatype dt:type=&quot;int&quot; dt:maxLength=&quot;4&quot; rs:precision=&quot;10&quot; rs:fixedlength=&quot;true&quot;/&gt;&#10;   &lt;/s:AttributeType&gt;&#10;   &lt;s:AttributeType name=&quot;RG_64_6&quot; rs:number=&quot;157&quot; rs:nullable=&quot;true&quot; rs:write=&quot;true&quot; rs:writeunknown=&quot;true&quot;&gt;&#10;    &lt;s:datatype dt:type=&quot;number&quot; rs:dbtype=&quot;numeric&quot; dt:maxLength=&quot;19&quot; rs:scale=&quot;6&quot; rs:precision=&quot;19&quot; rs:fixedlength=&quot;true&quot;/&gt;&#10;   &lt;/s:AttributeType&gt;&#10;   &lt;s:AttributeType name=&quot;RG_64_6_DATA_STATE&quot; rs:number=&quot;158&quot; rs:nullable=&quot;true&quot; rs:write=&quot;true&quot; rs:writeunknown=&quot;true&quot;&gt;&#10;    &lt;s:datatype dt:type=&quot;int&quot; dt:maxLength=&quot;4&quot; rs:precision=&quot;10&quot; rs:fixedlength=&quot;true&quot;/&gt;&#10;   &lt;/s:AttributeType&gt;&#10;   &lt;s:AttributeType name=&quot;RG_64_6_CALC_STATE&quot; rs:number=&quot;159&quot; rs:nullable=&quot;true&quot; rs:write=&quot;true&quot; rs:writeunknown=&quot;true&quot;&gt;&#10;    &lt;s:datatype dt:type=&quot;int&quot; dt:maxLength=&quot;4&quot; rs:precision=&quot;10&quot; rs:fixedlength=&quot;true&quot;/&gt;&#10;   &lt;/s:AttributeType&gt;&#10;   &lt;s:AttributeType name=&quot;RG_64_7&quot; rs:number=&quot;160&quot; rs:nullable=&quot;true&quot; rs:write=&quot;true&quot; rs:writeunknown=&quot;true&quot;&gt;&#10;    &lt;s:datatype dt:type=&quot;number&quot; rs:dbtype=&quot;numeric&quot; dt:maxLength=&quot;19&quot; rs:scale=&quot;6&quot; rs:precision=&quot;19&quot; rs:fixedlength=&quot;true&quot;/&gt;&#10;   &lt;/s:AttributeType&gt;&#10;   &lt;s:AttributeType name=&quot;RG_64_7_DATA_STATE&quot; rs:number=&quot;161&quot; rs:nullable=&quot;true&quot; rs:write=&quot;true&quot; rs:writeunknown=&quot;true&quot;&gt;&#10;    &lt;s:datatype dt:type=&quot;int&quot; dt:maxLength=&quot;4&quot; rs:precision=&quot;10&quot; rs:fixedlength=&quot;true&quot;/&gt;&#10;   &lt;/s:AttributeType&gt;&#10;   &lt;s:AttributeType name=&quot;RG_64_7_CALC_STATE&quot; rs:number=&quot;162&quot; rs:nullable=&quot;true&quot; rs:write=&quot;true&quot; rs:writeunknown=&quot;true&quot;&gt;&#10;    &lt;s:datatype dt:type=&quot;int&quot; dt:maxLength=&quot;4&quot; rs:precision=&quot;10&quot; rs:fixedlength=&quot;true&quot;/&gt;&#10;   &lt;/s:AttributeType&gt;&#10;   &lt;s:AttributeType name=&quot;RG_64_8&quot; rs:number=&quot;163&quot; rs:nullable=&quot;true&quot; rs:write=&quot;true&quot; rs:writeunknown=&quot;true&quot;&gt;&#10;    &lt;s:datatype dt:type=&quot;number&quot; rs:dbtype=&quot;numeric&quot; dt:maxLength=&quot;19&quot; rs:scale=&quot;6&quot; rs:precision=&quot;19&quot; rs:fixedlength=&quot;true&quot;/&gt;&#10;   &lt;/s:AttributeType&gt;&#10;   &lt;s:AttributeType name=&quot;RG_64_8_DATA_STATE&quot; rs:number=&quot;164&quot; rs:nullable=&quot;true&quot; rs:write=&quot;true&quot; rs:writeunknown=&quot;true&quot;&gt;&#10;    &lt;s:datatype dt:type=&quot;int&quot; dt:maxLength=&quot;4&quot; rs:precision=&quot;10&quot; rs:fixedlength=&quot;true&quot;/&gt;&#10;   &lt;/s:AttributeType&gt;&#10;   &lt;s:AttributeType name=&quot;RG_64_8_CALC_STATE&quot; rs:number=&quot;165&quot; rs:nullable=&quot;true&quot; rs:write=&quot;true&quot; rs:writeunknown=&quot;true&quot;&gt;&#10;    &lt;s:datatype dt:type=&quot;int&quot; dt:maxLength=&quot;4&quot; rs:precision=&quot;10&quot; rs:fixedlength=&quot;true&quot;/&gt;&#10;   &lt;/s:AttributeType&gt;&#10;   &lt;s:AttributeType name=&quot;RG_64_9&quot; rs:number=&quot;166&quot; rs:nullable=&quot;true&quot; rs:write=&quot;true&quot; rs:writeunknown=&quot;true&quot;&gt;&#10;    &lt;s:datatype dt:type=&quot;number&quot; rs:dbtype=&quot;numeric&quot; dt:maxLength=&quot;19&quot; rs:scale=&quot;6&quot; rs:precision=&quot;19&quot; rs:fixedlength=&quot;true&quot;/&gt;&#10;   &lt;/s:AttributeType&gt;&#10;   &lt;s:AttributeType name=&quot;RG_64_9_DATA_STATE&quot; rs:number=&quot;167&quot; rs:nullable=&quot;true&quot; rs:write=&quot;true&quot; rs:writeunknown=&quot;true&quot;&gt;&#10;    &lt;s:datatype dt:type=&quot;int&quot; dt:maxLength=&quot;4&quot; rs:precision=&quot;10&quot; rs:fixedlength=&quot;true&quot;/&gt;&#10;   &lt;/s:AttributeType&gt;&#10;   &lt;s:AttributeType name=&quot;RG_64_9_CALC_STATE&quot; rs:number=&quot;168&quot; rs:nullable=&quot;true&quot; rs:write=&quot;true&quot; rs:writeunknown=&quot;true&quot;&gt;&#10;    &lt;s:datatype dt:type=&quot;int&quot; dt:maxLength=&quot;4&quot; rs:precision=&quot;10&quot; rs:fixedlength=&quot;true&quot;/&gt;&#10;   &lt;/s:AttributeType&gt;&#10;   &lt;s:AttributeType name=&quot;RG_64_10&quot; rs:number=&quot;169&quot; rs:nullable=&quot;true&quot; rs:write=&quot;true&quot; rs:writeunknown=&quot;true&quot;&gt;&#10;    &lt;s:datatype dt:type=&quot;number&quot; rs:dbtype=&quot;numeric&quot; dt:maxLength=&quot;19&quot; rs:scale=&quot;6&quot; rs:precision=&quot;19&quot; rs:fixedlength=&quot;true&quot;/&gt;&#10;   &lt;/s:AttributeType&gt;&#10;   &lt;s:AttributeType name=&quot;RG_64_10_DATA_STATE&quot; rs:number=&quot;170&quot; rs:nullable=&quot;true&quot; rs:write=&quot;true&quot; rs:writeunknown=&quot;true&quot;&gt;&#10;    &lt;s:datatype dt:type=&quot;int&quot; dt:maxLength=&quot;4&quot; rs:precision=&quot;10&quot; rs:fixedlength=&quot;true&quot;/&gt;&#10;   &lt;/s:AttributeType&gt;&#10;   &lt;s:AttributeType name=&quot;RG_64_10_CALC_STATE&quot; rs:number=&quot;171&quot; rs:nullable=&quot;true&quot; rs:write=&quot;true&quot; rs:writeunknown=&quot;true&quot;&gt;&#10;    &lt;s:datatype dt:type=&quot;int&quot; dt:maxLength=&quot;4&quot; rs:precision=&quot;10&quot; rs:fixedlength=&quot;true&quot;/&gt;&#10;   &lt;/s:AttributeType&gt;&#10;   &lt;s:AttributeType name=&quot;RG_64_11&quot; rs:number=&quot;172&quot; rs:nullable=&quot;true&quot; rs:write=&quot;true&quot; rs:writeunknown=&quot;true&quot;&gt;&#10;    &lt;s:datatype dt:type=&quot;number&quot; rs:dbtype=&quot;numeric&quot; dt:maxLength=&quot;19&quot; rs:scale=&quot;6&quot; rs:precision=&quot;19&quot; rs:fixedlength=&quot;true&quot;/&gt;&#10;   &lt;/s:AttributeType&gt;&#10;   &lt;s:AttributeType name=&quot;RG_64_11_DATA_STATE&quot; rs:number=&quot;173&quot; rs:nullable=&quot;true&quot; rs:write=&quot;true&quot; rs:writeunknown=&quot;true&quot;&gt;&#10;    &lt;s:datatype dt:type=&quot;int&quot; dt:maxLength=&quot;4&quot; rs:precision=&quot;10&quot; rs:fixedlength=&quot;true&quot;/&gt;&#10;   &lt;/s:AttributeType&gt;&#10;   &lt;s:AttributeType name=&quot;RG_64_11_CALC_STATE&quot; rs:number=&quot;174&quot; rs:nullable=&quot;true&quot; rs:write=&quot;true&quot; rs:writeunknown=&quot;true&quot;&gt;&#10;    &lt;s:datatype dt:type=&quot;int&quot; dt:maxLength=&quot;4&quot; rs:precision=&quot;10&quot; rs:fixedlength=&quot;true&quot;/&gt;&#10;   &lt;/s:AttributeType&gt;&#10;   &lt;s:AttributeType name=&quot;RG_64_12&quot; rs:number=&quot;175&quot; rs:nullable=&quot;true&quot; rs:write=&quot;true&quot; rs:writeunknown=&quot;true&quot;&gt;&#10;    &lt;s:datatype dt:type=&quot;number&quot; rs:dbtype=&quot;numeric&quot; dt:maxLength=&quot;19&quot; rs:scale=&quot;6&quot; rs:precision=&quot;19&quot; rs:fixedlength=&quot;true&quot;/&gt;&#10;   &lt;/s:AttributeType&gt;&#10;   &lt;s:AttributeType name=&quot;RG_64_12_DATA_STATE&quot; rs:number=&quot;176&quot; rs:nullable=&quot;true&quot; rs:write=&quot;true&quot; rs:writeunknown=&quot;true&quot;&gt;&#10;    &lt;s:datatype dt:type=&quot;int&quot; dt:maxLength=&quot;4&quot; rs:precision=&quot;10&quot; rs:fixedlength=&quot;true&quot;/&gt;&#10;   &lt;/s:AttributeType&gt;&#10;   &lt;s:AttributeType name=&quot;RG_64_12_CALC_STATE&quot; rs:number=&quot;177&quot; rs:nullable=&quot;true&quot; rs:write=&quot;true&quot; rs:writeunknown=&quot;true&quot;&gt;&#10;    &lt;s:datatype dt:type=&quot;int&quot; dt:maxLength=&quot;4&quot; rs:precision=&quot;10&quot; rs:fixedlength=&quot;true&quot;/&gt;&#10;   &lt;/s:AttributeType&gt;&#10;   &lt;s:AttributeType name=&quot;OrderAdHoc&quot; rs:number=&quot;178&quot; rs:nullable=&quot;true&quot; rs:write=&quot;true&quot; rs:writeunknown=&quot;true&quot;&gt;&#10;    &lt;s:datatype dt:type=&quot;int&quot; dt:maxLength=&quot;4&quot; rs:precision=&quot;10&quot; rs:fixedlength=&quot;true&quot;/&gt;&#10;   &lt;/s:AttributeType&gt;&#10;   &lt;s:AttributeType name=&quot;OrderPrintable&quot; rs:number=&quot;179&quot; rs:nullable=&quot;true&quot; rs:write=&quot;true&quot; rs:writeunknown=&quot;true&quot;&gt;&#10;    &lt;s:datatype dt:type=&quot;string&quot; rs:dbtype=&quot;str&quot; dt:maxLength=&quot;32&quot;/&gt;&#10;   &lt;/s:AttributeType&gt;&#10;   &lt;s:AttributeType name=&quot;StyleID&quot; rs:number=&quot;180&quot; rs:nullable=&quot;true&quot; rs:write=&quot;true&quot; rs:writeunknown=&quot;true&quot;&gt;&#10;    &lt;s:datatype dt:type=&quot;int&quot; dt:maxLength=&quot;4&quot; rs:precision=&quot;10&quot; rs:fixedlength=&quot;true&quot;/&gt;&#10;   &lt;/s:AttributeType&gt;&#10;   &lt;s:extends type=&quot;rs:rowbase&quot;/&gt;&#10;  &lt;/s:ElementType&gt;&#10; &lt;/s:Schema&gt;&#10; &lt;rs:data&gt;&#10;  &lt;rs:insert&gt;&#10;   &lt;z:row RowID=&quot;1&quot; LineID=&quot;_____&quot; RowType=&quot;DATA&quot; CLS_S_138=&quot;&quot; CLS_DEPTH_138=&quot;1&quot; CLS_B_138=&quot;00000000&quot; CLS_S_142=&quot;&quot; CLS_DEPTH_142=&quot;1&quot; CLS_B_142=&quot;00&quot; CLS_S_141=&quot;&quot; CLS_DEPTH_141=&quot;1&quot; CLS_B_141=&quot;0000&quot; CLS_S_139=&quot;&quot; CLS_DEPTH_139=&quot;1&quot; CLS_B_139=&quot;000&quot; CLS_F_FullBusinessCode_138=&quot;00000000&quot; CLS_F_FullBusinessCode_142=&quot;00&quot; CLS_F_FullBusinessCode_141=&quot;0000&quot; CLS_F_FullBusinessCode_139=&quot;000&quot; RG_16_1_A_164=&quot;ВСЕГО&quot; RG_16_1_A_164_CALC_STATE=&quot;0&quot; RG_20_1=&quot;393789.420000&quot; RG_20_1_DATA_STATE=&quot;2&quot; RG_20_1_CALC_STATE=&quot;0&quot; RG_24_1=&quot;398315.000000&quot; RG_24_1_DATA_STATE=&quot;2&quot; RG_24_1_CALC_STATE=&quot;0&quot; RG_28_1=&quot;398280.430000&quot; RG_28_1_DATA_STATE=&quot;2&quot; RG_28_1_CALC_STATE=&quot;0&quot; RG_32_1=&quot;392401.290000&quot; RG_32_1_DATA_STATE=&quot;2&quot; RG_32_1_CALC_STATE=&quot;0&quot; RG_36_1=&quot;364765.460000&quot; RG_36_1_DATA_STATE=&quot;2&quot; RG_36_1_CALC_STATE=&quot;0&quot; RG_40_1=&quot;368970.320000&quot; RG_40_1_DATA_STATE=&quot;2&quot; RG_40_1_CALC_STATE=&quot;0&quot; RG_44_1=&quot;368373.300000&quot; RG_44_1_DATA_STATE=&quot;2&quot; RG_44_1_CALC_STATE=&quot;0&quot; RG_48_1=&quot;362904.200000&quot; RG_48_1_DATA_STATE=&quot;2&quot; RG_48_1_CALC_STATE=&quot;0&quot; RG_52_1=&quot;29023.960000&quot; RG_52_1_DATA_STATE=&quot;2&quot; RG_52_1_CALC_STATE=&quot;0&quot; RG_52_3=&quot;1441.710000&quot; RG_52_3_DATA_STATE=&quot;2&quot; RG_52_3_CALC_STATE=&quot;0&quot; RG_52_4=&quot;1760.870000&quot; RG_52_4_DATA_STATE=&quot;2&quot; RG_52_4_CALC_STATE=&quot;0&quot; RG_52_5=&quot;8222.180000&quot; RG_52_5_DATA_STATE=&quot;2&quot; RG_52_5_CALC_STATE=&quot;0&quot; RG_52_6=&quot;1924.270000&quot; RG_52_6_DATA_STATE=&quot;2&quot; RG_52_6_CALC_STATE=&quot;0&quot; RG_52_7=&quot;2454.660000&quot; RG_52_7_DATA_STATE=&quot;2&quot; RG_52_7_CALC_STATE=&quot;0&quot; RG_52_8=&quot;1556.400000&quot; RG_52_8_DATA_STATE=&quot;2&quot; RG_52_8_CALC_STATE=&quot;0&quot; RG_52_9=&quot;1720.600000&quot; RG_52_9_DATA_STATE=&quot;2&quot; RG_52_9_CALC_STATE=&quot;0&quot; RG_52_10=&quot;1593.970000&quot; RG_52_10_DATA_STATE=&quot;2&quot; RG_52_10_CALC_STATE=&quot;0&quot; RG_52_11=&quot;6709.570000&quot; RG_52_11_DATA_STATE=&quot;2&quot; RG_52_11_CALC_STATE=&quot;0&quot; RG_52_12=&quot;1639.730000&quot; RG_52_12_DATA_STATE=&quot;2&quot; RG_52_12_CALC_STATE=&quot;0&quot; RG_56_1=&quot;29344.680000&quot; RG_56_1_DATA_STATE=&quot;2&quot; RG_56_1_CALC_STATE=&quot;0&quot; RG_56_3=&quot;1510.370000&quot; RG_56_3_DATA_STATE=&quot;2&quot; RG_56_3_CALC_STATE=&quot;0&quot; RG_56_4=&quot;1718.770000&quot; RG_56_4_DATA_STATE=&quot;2&quot; RG_56_4_CALC_STATE=&quot;0&quot; RG_56_5=&quot;8372.270000&quot; RG_56_5_DATA_STATE=&quot;2&quot; RG_56_5_CALC_STATE=&quot;0&quot; RG_56_6=&quot;1962.780000&quot; RG_56_6_DATA_STATE=&quot;2&quot; RG_56_6_CALC_STATE=&quot;0&quot; RG_56_7=&quot;2464.510000&quot; RG_56_7_DATA_STATE=&quot;2&quot; RG_56_7_CALC_STATE=&quot;0&quot; RG_56_8=&quot;1574.540000&quot; RG_56_8_DATA_STATE=&quot;2&quot; RG_56_8_CALC_STATE=&quot;0&quot; RG_56_9=&quot;1739.340000&quot; RG_56_9_DATA_STATE=&quot;2&quot; RG_56_9_CALC_STATE=&quot;0&quot; RG_56_10=&quot;1594.770000&quot; RG_56_10_DATA_STATE=&quot;2&quot; RG_56_10_CALC_STATE=&quot;0&quot; RG_56_11=&quot;6750.790000&quot; RG_56_11_DATA_STATE=&quot;2&quot; RG_56_11_CALC_STATE=&quot;0&quot; RG_56_12=&quot;1656.540000&quot; RG_56_12_DATA_STATE=&quot;2&quot; RG_56_12_CALC_STATE=&quot;0&quot; RG_60_1=&quot;29907.130000&quot; RG_60_1_DATA_STATE=&quot;2&quot; RG_60_1_CALC_STATE=&quot;0&quot; RG_60_3=&quot;1466.910000&quot; RG_60_3_DATA_STATE=&quot;2&quot; RG_60_3_CALC_STATE=&quot;0&quot; RG_60_4=&quot;1785.810000&quot; RG_60_4_DATA_STATE=&quot;2&quot; RG_60_4_CALC_STATE=&quot;0&quot; RG_60_5=&quot;8772.040000&quot; RG_60_5_DATA_STATE=&quot;2&quot; RG_60_5_CALC_STATE=&quot;0&quot; RG_60_6=&quot;2037.010000&quot; RG_60_6_DATA_STATE=&quot;2&quot; RG_60_6_CALC_STATE=&quot;0&quot; RG_60_7=&quot;2485.030000&quot; RG_60_7_DATA_STATE=&quot;2&quot; RG_60_7_CALC_STATE=&quot;0&quot; RG_60_8=&quot;1606.250000&quot; RG_60_8_DATA_STATE=&quot;2&quot; RG_60_8_CALC_STATE=&quot;0&quot; RG_60_9=&quot;1761.950000&quot; RG_60_9_DATA_STATE=&quot;2&quot; RG_60_9_CALC_STATE=&quot;0&quot; RG_60_10=&quot;1613.960000&quot; RG_60_10_DATA_STATE=&quot;2&quot; RG_60_10_CALC_STATE=&quot;0&quot; RG_60_11=&quot;6725.250000&quot; RG_60_11_DATA_STATE=&quot;2&quot; RG_60_11_CALC_STATE=&quot;0&quot; RG_60_12=&quot;1652.920000&quot; RG_60_12_DATA_STATE=&quot;2&quot; RG_60_12_CALC_STATE=&quot;0&quot; RG_64_1=&quot;29497.090000&quot; RG_64_1_DATA_STATE=&quot;2&quot; RG_64_1_CALC_STATE=&quot;0&quot; RG_64_3=&quot;1390.760000&quot; RG_64_3_DATA_STATE=&quot;2&quot; RG_64_3_CALC_STATE=&quot;0&quot; RG_64_4=&quot;1733.410000&quot; RG_64_4_DATA_STATE=&quot;2&quot; RG_64_4_CALC_STATE=&quot;0&quot; RG_64_5=&quot;8596.970000&quot; RG_64_5_DATA_STATE=&quot;2&quot; RG_64_5_CALC_STATE=&quot;0&quot; RG_64_6=&quot;2037.010000&quot; RG_64_6_DATA_STATE=&quot;2&quot; RG_64_6_CALC_STATE=&quot;0&quot; RG_64_7=&quot;2455.960000&quot; RG_64_7_DATA_STATE=&quot;2&quot; RG_64_7_CALC_STATE=&quot;0&quot; RG_64_8=&quot;1561.600000&quot; RG_64_8_DATA_STATE=&quot;2&quot; RG_64_8_CALC_STATE=&quot;0&quot; RG_64_9=&quot;1755.350000&quot; RG_64_9_DATA_STATE=&quot;2&quot; RG_64_9_CALC_STATE=&quot;0&quot; RG_64_10=&quot;1587.860000&quot; RG_64_10_DATA_STATE=&quot;2&quot; RG_64_10_CALC_STATE=&quot;0&quot; RG_64_11=&quot;6725.250000&quot; RG_64_11_DATA_STATE=&quot;2&quot; RG_64_11_CALC_STATE=&quot;0&quot; RG_64_12=&quot;1652.920000&quot; RG_64_12_DATA_STATE=&quot;2&quot; RG_64_12_CALC_STATE=&quot;0&quot; OrderAdHoc=&quot;1&quot; StyleID=&quot;1&quot; rs:forcenull=&quot;OrderPrintable&quot;/&gt;&#10;   &lt;z:row RowID=&quot;80&quot; LineID=&quot;__41___&quot; RowType=&quot;DATA&quot; CLS_S_138=&quot;41&quot; CLS_DEPTH_138=&quot;3&quot; CLS_B_138=&quot;10000000&quot; CLS_S_142=&quot;&quot; CLS_DEPTH_142=&quot;1&quot; CLS_B_142=&quot;00&quot; CLS_S_141=&quot;&quot; CLS_DEPTH_141=&quot;1&quot; CLS_B_141=&quot;0000&quot; CLS_S_139=&quot;&quot; CLS_DEPTH_139=&quot;1&quot; CLS_B_139=&quot;000&quot; CLS_F_FullBusinessCode_138=&quot;10000000&quot; CLS_F_FullBusinessCode_142=&quot;00&quot; CLS_F_FullBusinessCode_141=&quot;0000&quot; CLS_F_FullBusinessCode_139=&quot;000&quot; RG_16_1_A_164=&quot;ДОХОДЫ&quot; RG_16_1_A_164_CALC_STATE=&quot;0&quot; RG_20_1=&quot;40537.100000&quot; RG_20_1_DATA_STATE=&quot;2&quot; RG_20_1_CALC_STATE=&quot;0&quot; RG_24_1=&quot;46046.380000&quot; RG_24_1_DATA_STATE=&quot;2&quot; RG_24_1_CALC_STATE=&quot;0&quot; RG_28_1=&quot;398280.430000&quot; RG_28_1_DATA_STATE=&quot;2&quot; RG_28_1_CALC_STATE=&quot;0&quot; RG_32_1=&quot;392401.290000&quot; RG_32_1_DATA_STATE=&quot;2&quot; RG_32_1_CALC_STATE=&quot;0&quot; RG_36_1=&quot;27434.000000&quot; RG_36_1_DATA_STATE=&quot;2&quot; RG_36_1_CALC_STATE=&quot;0&quot; RG_40_1=&quot;32547.810000&quot; RG_40_1_DATA_STATE=&quot;2&quot; RG_40_1_CALC_STATE=&quot;0&quot; RG_44_1=&quot;368373.300000&quot; RG_44_1_DATA_STATE=&quot;2&quot; RG_44_1_CALC_STATE=&quot;0&quot; RG_48_1=&quot;362904.200000&quot; RG_48_1_DATA_STATE=&quot;2&quot; RG_48_1_CALC_STATE=&quot;0&quot; RG_52_1=&quot;13103.100000&quot; RG_52_1_DATA_STATE=&quot;2&quot; RG_52_1_CALC_STATE=&quot;0&quot; RG_52_3=&quot;1275.000000&quot; RG_52_3_DATA_STATE=&quot;2&quot; RG_52_3_CALC_STATE=&quot;0&quot; RG_52_4=&quot;329.000000&quot; RG_52_4_DATA_STATE=&quot;2&quot; RG_52_4_CALC_STATE=&quot;0&quot; RG_52_5=&quot;6323.000000&quot; RG_52_5_DATA_STATE=&quot;2&quot; RG_52_5_CALC_STATE=&quot;0&quot; RG_52_6=&quot;1397.000000&quot; RG_52_6_DATA_STATE=&quot;2&quot; RG_52_6_CALC_STATE=&quot;0&quot; RG_52_7=&quot;546.000000&quot; RG_52_7_DATA_STATE=&quot;2&quot; RG_52_7_CALC_STATE=&quot;0&quot; RG_52_8=&quot;1105.000000&quot; RG_52_8_DATA_STATE=&quot;2&quot; RG_52_8_CALC_STATE=&quot;0&quot; RG_52_9=&quot;644.300000&quot; RG_52_9_DATA_STATE=&quot;2&quot; RG_52_9_CALC_STATE=&quot;0&quot; RG_52_10=&quot;744.000000&quot; RG_52_10_DATA_STATE=&quot;2&quot; RG_52_10_CALC_STATE=&quot;0&quot; RG_52_11=&quot;506.800000&quot; RG_52_11_DATA_STATE=&quot;2&quot; RG_52_11_CALC_STATE=&quot;0&quot; RG_52_12=&quot;233.000000&quot; RG_52_12_DATA_STATE=&quot;2&quot; RG_52_12_CALC_STATE=&quot;0&quot; RG_56_1=&quot;13498.570000&quot; RG_56_1_DATA_STATE=&quot;2&quot; RG_56_1_CALC_STATE=&quot;0&quot; RG_56_3=&quot;1343.660000&quot; RG_56_3_DATA_STATE=&quot;2&quot; RG_56_3_CALC_STATE=&quot;0&quot; RG_56_4=&quot;286.900000&quot; RG_56_4_DATA_STATE=&quot;2&quot; RG_56_4_CALC_STATE=&quot;0&quot; RG_56_5=&quot;6473.090000&quot; RG_56_5_DATA_STATE=&quot;2&quot; RG_56_5_CALC_STATE=&quot;0&quot; RG_56_6=&quot;1435.510000&quot; RG_56_6_DATA_STATE=&quot;2&quot; RG_56_6_CALC_STATE=&quot;0&quot; RG_56_7=&quot;555.850000&quot; RG_56_7_DATA_STATE=&quot;2&quot; RG_56_7_CALC_STATE=&quot;0&quot; RG_56_8=&quot;1185.390000&quot; RG_56_8_DATA_STATE=&quot;2&quot; RG_56_8_CALC_STATE=&quot;0&quot; RG_56_9=&quot;663.040000&quot; RG_56_9_DATA_STATE=&quot;2&quot; RG_56_9_CALC_STATE=&quot;0&quot; RG_56_10=&quot;744.800000&quot; RG_56_10_DATA_STATE=&quot;2&quot; RG_56_10_CALC_STATE=&quot;0&quot; RG_56_11=&quot;548.020000&quot; RG_56_11_DATA_STATE=&quot;2&quot; RG_56_11_CALC_STATE=&quot;0&quot; RG_56_12=&quot;262.310000&quot; RG_56_12_DATA_STATE=&quot;2&quot; RG_56_12_CALC_STATE=&quot;0&quot; RG_60_1=&quot;29907.130000&quot; RG_60_1_DATA_STATE=&quot;2&quot; RG_60_1_CALC_STATE=&quot;0&quot; RG_60_3=&quot;1466.910000&quot; RG_60_3_DATA_STATE=&quot;2&quot; RG_60_3_CALC_STATE=&quot;0&quot; RG_60_4=&quot;1785.810000&quot; RG_60_4_DATA_STATE=&quot;2&quot; RG_60_4_CALC_STATE=&quot;0&quot; RG_60_5=&quot;8772.040000&quot; RG_60_5_DATA_STATE=&quot;2&quot; RG_60_5_CALC_STATE=&quot;0&quot; RG_60_6=&quot;2037.010000&quot; RG_60_6_DATA_STATE=&quot;2&quot; RG_60_6_CALC_STATE=&quot;0&quot; RG_60_7=&quot;2485.030000&quot; RG_60_7_DATA_STATE=&quot;2&quot; RG_60_7_CALC_STATE=&quot;0&quot; RG_60_8=&quot;1606.250000&quot; RG_60_8_DATA_STATE=&quot;2&quot; RG_60_8_CALC_STATE=&quot;0&quot; RG_60_9=&quot;1761.950000&quot; RG_60_9_DATA_STATE=&quot;2&quot; RG_60_9_CALC_STATE=&quot;0&quot; RG_60_10=&quot;1613.960000&quot; RG_60_10_DATA_STATE=&quot;2&quot; RG_60_10_CALC_STATE=&quot;0&quot; RG_60_11=&quot;6725.250000&quot; RG_60_11_DATA_STATE=&quot;2&quot; RG_60_11_CALC_STATE=&quot;0&quot; RG_60_12=&quot;1652.920000&quot; RG_60_12_DATA_STATE=&quot;2&quot; RG_60_12_CALC_STATE=&quot;0&quot; RG_64_1=&quot;29497.090000&quot; RG_64_1_DATA_STATE=&quot;2&quot; RG_64_1_CALC_STATE=&quot;0&quot; RG_64_3=&quot;1390.760000&quot; RG_64_3_DATA_STATE=&quot;2&quot; RG_64_3_CALC_STATE=&quot;0&quot; RG_64_4=&quot;1733.410000&quot; RG_64_4_DATA_STATE=&quot;2&quot; RG_64_4_CALC_STATE=&quot;0&quot; RG_64_5=&quot;8596.970000&quot; RG_64_5_DATA_STATE=&quot;2&quot; RG_64_5_CALC_STATE=&quot;0&quot; RG_64_6=&quot;2037.010000&quot; RG_64_6_DATA_STATE=&quot;2&quot; RG_64_6_CALC_STATE=&quot;0&quot; RG_64_7=&quot;2455.960000&quot; RG_64_7_DATA_STATE=&quot;2&quot; RG_64_7_CALC_STATE=&quot;0&quot; RG_64_8=&quot;1561.600000&quot; RG_64_8_DATA_STATE=&quot;2&quot; RG_64_8_CALC_STATE=&quot;0&quot; RG_64_9=&quot;1755.350000&quot; RG_64_9_DATA_STATE=&quot;2&quot; RG_64_9_CALC_STATE=&quot;0&quot; RG_64_10=&quot;1587.860000&quot; RG_64_10_DATA_STATE=&quot;2&quot; RG_64_10_CALC_STATE=&quot;0&quot; RG_64_11=&quot;6725.250000&quot; RG_64_11_DATA_STATE=&quot;2&quot; RG_64_11_CALC_STATE=&quot;0&quot; RG_64_12=&quot;1652.920000&quot; RG_64_12_DATA_STATE=&quot;2&quot; RG_64_12_CALC_STATE=&quot;0&quot; OrderAdHoc=&quot;2&quot; StyleID=&quot;1&quot; rs:forcenull=&quot;OrderPrintable&quot;/&gt;&#10;   &lt;z:row RowID=&quot;81&quot; LineID=&quot;__4101___&quot; RowType=&quot;DATA&quot; CLS_S_138=&quot;4101&quot; CLS_DEPTH_138=&quot;4&quot; CLS_B_138=&quot;10100000&quot; CLS_S_142=&quot;&quot; CLS_DEPTH_142=&quot;1&quot; CLS_B_142=&quot;00&quot; CLS_S_141=&quot;&quot; CLS_DEPTH_141=&quot;1&quot; CLS_B_141=&quot;0000&quot; CLS_S_139=&quot;&quot; CLS_DEPTH_139=&quot;1&quot; CLS_B_139=&quot;000&quot; CLS_F_FullBusinessCode_138=&quot;10100000&quot; CLS_F_FullBusinessCode_142=&quot;00&quot; CLS_F_FullBusinessCode_141=&quot;0000&quot; CLS_F_FullBusinessCode_139=&quot;000&quot; RG_16_1_A_164=&quot;НАЛОГИ НА ПРИБЫЛЬ, ДОХОДЫ&quot; RG_16_1_A_164_CALC_STATE=&quot;0&quot; RG_20_1=&quot;27993.100000&quot; RG_20_1_DATA_STATE=&quot;2&quot; RG_20_1_CALC_STATE=&quot;0&quot; RG_24_1=&quot;30630.630000&quot; RG_24_1_DATA_STATE=&quot;2&quot; RG_24_1_CALC_STATE=&quot;0&quot; RG_28_1=&quot;398280.430000&quot; RG_28_1_DATA_STATE=&quot;2&quot; RG_28_1_CALC_STATE=&quot;0&quot; RG_32_1=&quot;392401.290000&quot; RG_32_1_DATA_STATE=&quot;2&quot; RG_32_1_CALC_STATE=&quot;0&quot; RG_36_1=&quot;20817.000000&quot; RG_36_1_DATA_STATE=&quot;2&quot; RG_36_1_CALC_STATE=&quot;0&quot; RG_40_1=&quot;22972.990000&quot; RG_40_1_DATA_STATE=&quot;2&quot; RG_40_1_CALC_STATE=&quot;0&quot; RG_44_1=&quot;368373.300000&quot; RG_44_1_DATA_STATE=&quot;2&quot; RG_44_1_CALC_STATE=&quot;0&quot; RG_48_1=&quot;362904.200000&quot; RG_48_1_DATA_STATE=&quot;2&quot; RG_48_1_CALC_STATE=&quot;0&quot; RG_52_1=&quot;7176.100000&quot; RG_52_1_DATA_STATE=&quot;2&quot; RG_52_1_CALC_STATE=&quot;0&quot; RG_52_3=&quot;810.000000&quot; RG_52_3_DATA_STATE=&quot;2&quot; RG_52_3_CALC_STATE=&quot;0&quot; RG_52_4=&quot;131.000000&quot; RG_52_4_DATA_STATE=&quot;2&quot; RG_52_4_CALC_STATE=&quot;0&quot; RG_52_5=&quot;3374.000000&quot; RG_52_5_DATA_STATE=&quot;2&quot; RG_52_5_CALC_STATE=&quot;0&quot; RG_52_6=&quot;813.000000&quot; RG_52_6_DATA_STATE=&quot;2&quot; RG_52_6_CALC_STATE=&quot;0&quot; RG_52_7=&quot;134.000000&quot; RG_52_7_DATA_STATE=&quot;2&quot; RG_52_7_CALC_STATE=&quot;0&quot; RG_52_8=&quot;622.000000&quot; RG_52_8_DATA_STATE=&quot;2&quot; RG_52_8_CALC_STATE=&quot;0&quot; RG_52_9=&quot;448.300000&quot; RG_52_9_DATA_STATE=&quot;2&quot; RG_52_9_CALC_STATE=&quot;0&quot; RG_52_10=&quot;537.000000&quot; RG_52_10_DATA_STATE=&quot;2&quot; RG_52_10_CALC_STATE=&quot;0&quot; RG_52_11=&quot;206.800000&quot; RG_52_11_DATA_STATE=&quot;2&quot; RG_52_11_CALC_STATE=&quot;0&quot; RG_52_12=&quot;100.000000&quot; RG_52_12_DATA_STATE=&quot;2&quot; RG_52_12_CALC_STATE=&quot;0&quot; RG_56_1=&quot;7657.640000&quot; RG_56_1_DATA_STATE=&quot;2&quot; RG_56_1_CALC_STATE=&quot;0&quot; RG_56_3=&quot;876.460000&quot; RG_56_3_DATA_STATE=&quot;2&quot; RG_56_3_CALC_STATE=&quot;0&quot; RG_56_4=&quot;96.600000&quot; RG_56_4_DATA_STATE=&quot;2&quot; RG_56_4_CALC_STATE=&quot;0&quot; RG_56_5=&quot;3522.460000&quot; RG_56_5_DATA_STATE=&quot;2&quot; RG_56_5_CALC_STATE=&quot;0&quot; RG_56_6=&quot;924.820000&quot; RG_56_6_DATA_STATE=&quot;2&quot; RG_56_6_CALC_STATE=&quot;0&quot; RG_56_7=&quot;114.240000&quot; RG_56_7_DATA_STATE=&quot;2&quot; RG_56_7_CALC_STATE=&quot;0&quot; RG_56_8=&quot;667.990000&quot; RG_56_8_DATA_STATE=&quot;2&quot; RG_56_8_CALC_STATE=&quot;0&quot; RG_56_9=&quot;457.060000&quot; RG_56_9_DATA_STATE=&quot;2&quot; RG_56_9_CALC_STATE=&quot;0&quot; RG_56_10=&quot;619.180000&quot; RG_56_10_DATA_STATE=&quot;2&quot; RG_56_10_CALC_STATE=&quot;0&quot; RG_56_11=&quot;243.370000&quot; RG_56_11_DATA_STATE=&quot;2&quot; RG_56_11_CALC_STATE=&quot;0&quot; RG_56_12=&quot;135.460000&quot; RG_56_12_DATA_STATE=&quot;2&quot; RG_56_12_CALC_STATE=&quot;0&quot; RG_60_1=&quot;29907.130000&quot; RG_60_1_DATA_STATE=&quot;2&quot; RG_60_1_CALC_STATE=&quot;0&quot; RG_60_3=&quot;1466.910000&quot; RG_60_3_DATA_STATE=&quot;2&quot; RG_60_3_CALC_STATE=&quot;0&quot; RG_60_4=&quot;1785.810000&quot; RG_60_4_DATA_STATE=&quot;2&quot; RG_60_4_CALC_STATE=&quot;0&quot; RG_60_5=&quot;8772.040000&quot; RG_60_5_DATA_STATE=&quot;2&quot; RG_60_5_CALC_STATE=&quot;0&quot; RG_60_6=&quot;2037.010000&quot; RG_60_6_DATA_STATE=&quot;2&quot; RG_60_6_CALC_STATE=&quot;0&quot; RG_60_7=&quot;2485.030000&quot; RG_60_7_DATA_STATE=&quot;2&quot; RG_60_7_CALC_STATE=&quot;0&quot; RG_60_8=&quot;1606.250000&quot; RG_60_8_DATA_STATE=&quot;2&quot; RG_60_8_CALC_STATE=&quot;0&quot; RG_60_9=&quot;1761.950000&quot; RG_60_9_DATA_STATE=&quot;2&quot; RG_60_9_CALC_STATE=&quot;0&quot; RG_60_10=&quot;1613.960000&quot; RG_60_10_DATA_STATE=&quot;2&quot; RG_60_10_CALC_STATE=&quot;0&quot; RG_60_11=&quot;6725.250000&quot; RG_60_11_DATA_STATE=&quot;2&quot; RG_60_11_CALC_STATE=&quot;0&quot; RG_60_12=&quot;1652.920000&quot; RG_60_12_DATA_STATE=&quot;2&quot; RG_60_12_CALC_STATE=&quot;0&quot; RG_64_1=&quot;29497.090000&quot; RG_64_1_DATA_STATE=&quot;2&quot; RG_64_1_CALC_STATE=&quot;0&quot; RG_64_3=&quot;1390.760000&quot; RG_64_3_DATA_STATE=&quot;2&quot; RG_64_3_CALC_STATE=&quot;0&quot; RG_64_4=&quot;1733.410000&quot; RG_64_4_DATA_STATE=&quot;2&quot; RG_64_4_CALC_STATE=&quot;0&quot; RG_64_5=&quot;8596.970000&quot; RG_64_5_DATA_STATE=&quot;2&quot; RG_64_5_CALC_STATE=&quot;0&quot; RG_64_6=&quot;2037.010000&quot; RG_64_6_DATA_STATE=&quot;2&quot; RG_64_6_CALC_STATE=&quot;0&quot; RG_64_7=&quot;2455.960000&quot; RG_64_7_DATA_STATE=&quot;2&quot; RG_64_7_CALC_STATE=&quot;0&quot; RG_64_8=&quot;1561.600000&quot; RG_64_8_DATA_STATE=&quot;2&quot; RG_64_8_CALC_STATE=&quot;0&quot; RG_64_9=&quot;1755.350000&quot; RG_64_9_DATA_STATE=&quot;2&quot; RG_64_9_CALC_STATE=&quot;0&quot; RG_64_10=&quot;1587.860000&quot; RG_64_10_DATA_STATE=&quot;2&quot; RG_64_10_CALC_STATE=&quot;0&quot; RG_64_11=&quot;6725.250000&quot; RG_64_11_DATA_STATE=&quot;2&quot; RG_64_11_CALC_STATE=&quot;0&quot; RG_64_12=&quot;1652.920000&quot; RG_64_12_DATA_STATE=&quot;2&quot; RG_64_12_CALC_STATE=&quot;0&quot; OrderAdHoc=&quot;3&quot; StyleID=&quot;1&quot; rs:forcenull=&quot;OrderPrintable&quot;/&gt;&#10;   &lt;z:row RowID=&quot;2&quot; LineID=&quot;__41010201_01__11&quot; RowType=&quot;DATA&quot; CLS_S_138=&quot;41010201&quot; CLS_DEPTH_138=&quot;6&quot; CLS_B_138=&quot;10102010&quot; CLS_S_142=&quot;01&quot; CLS_DEPTH_142=&quot;2&quot; CLS_B_142=&quot;01&quot; CLS_S_141=&quot;&quot; CLS_DEPTH_141=&quot;1&quot; CLS_B_141=&quot;0000&quot; CLS_S_139=&quot;11&quot; CLS_DEPTH_139=&quot;3&quot; CLS_B_139=&quot;110&quot; CLS_F_FullBusinessCode_138=&quot;10102010&quot; CLS_F_FullBusinessCode_142=&quot;01&quot; CLS_F_FullBusinessCode_141=&quot;0000&quot; CLS_F_FullBusinessCode_139=&quot;110&quot; RG_16_1_A_164=&quot;Налог на доходы физических лиц с доходов, полученных в виде дивидендов от долевого участия в деятельности организаций&quot; RG_16_1_A_164_CALC_STATE=&quot;0&quot; RG_20_1=&quot;140.000000&quot; RG_20_1_DATA_STATE=&quot;2&quot; RG_20_1_CALC_STATE=&quot;0&quot; RG_24_1=&quot;56.110000&quot; RG_24_1_DATA_STATE=&quot;2&quot; RG_24_1_CALC_STATE=&quot;0&quot; RG_28_1_DATA_STATE=&quot;3&quot; RG_28_1_CALC_STATE=&quot;0&quot; RG_32_1_DATA_STATE=&quot;3&quot; RG_32_1_CALC_STATE=&quot;0&quot; RG_36_1=&quot;105.000000&quot; RG_36_1_DATA_STATE=&quot;1&quot; RG_36_1_CALC_STATE=&quot;0&quot; RG_40_1=&quot;42.080000&quot; RG_40_1_DATA_STATE=&quot;1&quot; RG_40_1_CALC_STATE=&quot;0&quot; RG_44_1_DATA_STATE=&quot;3&quot; RG_44_1_CALC_STATE=&quot;0&quot; RG_48_1_DATA_STATE=&quot;3&quot; RG_48_1_CALC_STATE=&quot;0&quot; RG_52_1=&quot;35.000000&quot; RG_52_1_DATA_STATE=&quot;2&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quot;14.000000&quot; RG_52_8_DATA_STATE=&quot;1&quot; RG_52_8_CALC_STATE=&quot;0&quot; RG_52_9=&quot;21.000000&quot; RG_52_9_DATA_STATE=&quot;1&quot; RG_52_9_CALC_STATE=&quot;0&quot; RG_52_10_DATA_STATE=&quot;3&quot; RG_52_10_CALC_STATE=&quot;0&quot; RG_52_11_DATA_STATE=&quot;3&quot; RG_52_11_CALC_STATE=&quot;0&quot; RG_52_12_DATA_STATE=&quot;3&quot; RG_52_12_CALC_STATE=&quot;0&quot; RG_56_1=&quot;14.030000&quot; RG_56_1_DATA_STATE=&quot;2&quot; RG_56_1_CALC_STATE=&quot;0&quot; RG_56_3_DATA_STATE=&quot;3&quot; RG_56_3_CALC_STATE=&quot;0&quot; RG_56_4_DATA_STATE=&quot;3&quot; RG_56_4_CALC_STATE=&quot;0&quot; RG_56_5=&quot;.370000&quot; RG_56_5_DATA_STATE=&quot;1&quot; RG_56_5_CALC_STATE=&quot;0&quot; RG_56_6_DATA_STATE=&quot;3&quot; RG_56_6_CALC_STATE=&quot;0&quot; RG_56_7_DATA_STATE=&quot;3&quot; RG_56_7_CALC_STATE=&quot;0&quot; RG_56_8_DATA_STATE=&quot;3&quot; RG_56_8_CALC_STATE=&quot;0&quot; RG_56_9=&quot;13.660000&quot; RG_56_9_DATA_STATE=&quot;1&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4&quot; rs:forcenull=&quot;RG_28_1 RG_32_1 RG_44_1 RG_48_1 RG_52_3 RG_52_4 RG_52_5 RG_52_6 RG_52_7 RG_52_10 RG_52_11 RG_52_12 RG_56_3 RG_56_4 RG_56_6 RG_56_7 RG_56_8 RG_56_10 RG_56_11 RG_56_12 RG_60_1 RG_60_3 RG_60_4 RG_60_5 RG_60_6 RG_60_7 RG_60_8 RG_60_9 RG_60_10 RG_60_11 RG_60_12 RG_64_1 RG_64_3 RG_64_4 RG_64_5 RG_64_6 RG_64_7 RG_64_8 RG_64_9 RG_64_10 RG_64_11 RG_64_12 OrderPrintable StyleID&quot;/&gt;&#10;   &lt;z:row RowID=&quot;3&quot; LineID=&quot;__410102021_01__11&quot; RowType=&quot;DATA&quot; CLS_S_138=&quot;410102021&quot; CLS_DEPTH_138=&quot;7&quot; CLS_B_138=&quot;10102021&quot; CLS_S_142=&quot;01&quot; CLS_DEPTH_142=&quot;2&quot; CLS_B_142=&quot;01&quot; CLS_S_141=&quot;&quot; CLS_DEPTH_141=&quot;1&quot; CLS_B_141=&quot;0000&quot; CLS_S_139=&quot;11&quot; CLS_DEPTH_139=&quot;3&quot; CLS_B_139=&quot;110&quot; CLS_F_FullBusinessCode_138=&quot;10102021&quot; CLS_F_FullBusinessCode_142=&quot;01&quot; CLS_F_FullBusinessCode_141=&quot;0000&quot; CLS_F_FullBusinessCode_139=&quot;110&quot; RG_16_1_A_164=&quot;Налог на доходы физических лиц с доходов, облагаемых по налоговой ставке, установленной пунктом 1 статьи 224 Налогового кодекса Российской Федерации, за исключением доходов,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й&quot; RG_16_1_A_164_CALC_STATE=&quot;0&quot; RG_20_1=&quot;27853.100000&quot; RG_20_1_DATA_STATE=&quot;2&quot; RG_20_1_CALC_STATE=&quot;0&quot; RG_24_1=&quot;30561.030000&quot; RG_24_1_DATA_STATE=&quot;2&quot; RG_24_1_CALC_STATE=&quot;0&quot; RG_28_1_DATA_STATE=&quot;3&quot; RG_28_1_CALC_STATE=&quot;0&quot; RG_32_1_DATA_STATE=&quot;3&quot; RG_32_1_CALC_STATE=&quot;0&quot; RG_36_1=&quot;20712.000000&quot; RG_36_1_DATA_STATE=&quot;1&quot; RG_36_1_CALC_STATE=&quot;0&quot; RG_40_1=&quot;22920.770000&quot; RG_40_1_DATA_STATE=&quot;1&quot; RG_40_1_CALC_STATE=&quot;0&quot; RG_44_1_DATA_STATE=&quot;3&quot; RG_44_1_CALC_STATE=&quot;0&quot; RG_48_1_DATA_STATE=&quot;3&quot; RG_48_1_CALC_STATE=&quot;0&quot; RG_52_1=&quot;7141.100000&quot; RG_52_1_DATA_STATE=&quot;2&quot; RG_52_1_CALC_STATE=&quot;0&quot; RG_52_3=&quot;810.000000&quot; RG_52_3_DATA_STATE=&quot;1&quot; RG_52_3_CALC_STATE=&quot;0&quot; RG_52_4=&quot;131.000000&quot; RG_52_4_DATA_STATE=&quot;1&quot; RG_52_4_CALC_STATE=&quot;0&quot; RG_52_5=&quot;3374.000000&quot; RG_52_5_DATA_STATE=&quot;1&quot; RG_52_5_CALC_STATE=&quot;0&quot; RG_52_6=&quot;813.000000&quot; RG_52_6_DATA_STATE=&quot;1&quot; RG_52_6_CALC_STATE=&quot;0&quot; RG_52_7=&quot;134.000000&quot; RG_52_7_DATA_STATE=&quot;1&quot; RG_52_7_CALC_STATE=&quot;0&quot; RG_52_8=&quot;608.000000&quot; RG_52_8_DATA_STATE=&quot;1&quot; RG_52_8_CALC_STATE=&quot;0&quot; RG_52_9=&quot;427.300000&quot; RG_52_9_DATA_STATE=&quot;1&quot; RG_52_9_CALC_STATE=&quot;0&quot; RG_52_10=&quot;537.000000&quot; RG_52_10_DATA_STATE=&quot;1&quot; RG_52_10_CALC_STATE=&quot;0&quot; RG_52_11=&quot;206.800000&quot; RG_52_11_DATA_STATE=&quot;1&quot; RG_52_11_CALC_STATE=&quot;0&quot; RG_52_12=&quot;100.000000&quot; RG_52_12_DATA_STATE=&quot;1&quot; RG_52_12_CALC_STATE=&quot;0&quot; RG_56_1=&quot;7640.260000&quot; RG_56_1_DATA_STATE=&quot;2&quot; RG_56_1_CALC_STATE=&quot;0&quot; RG_56_3=&quot;876.460000&quot; RG_56_3_DATA_STATE=&quot;1&quot; RG_56_3_CALC_STATE=&quot;0&quot; RG_56_4=&quot;96.590000&quot; RG_56_4_DATA_STATE=&quot;1&quot; RG_56_4_CALC_STATE=&quot;0&quot; RG_56_5=&quot;3520.230000&quot; RG_56_5_DATA_STATE=&quot;1&quot; RG_56_5_CALC_STATE=&quot;0&quot; RG_56_6=&quot;924.710000&quot; RG_56_6_DATA_STATE=&quot;1&quot; RG_56_6_CALC_STATE=&quot;0&quot; RG_56_7=&quot;113.580000&quot; RG_56_7_DATA_STATE=&quot;1&quot; RG_56_7_CALC_STATE=&quot;0&quot; RG_56_8=&quot;667.970000&quot; RG_56_8_DATA_STATE=&quot;1&quot; RG_56_8_CALC_STATE=&quot;0&quot; RG_56_9=&quot;442.830000&quot; RG_56_9_DATA_STATE=&quot;1&quot; RG_56_9_CALC_STATE=&quot;0&quot; RG_56_10=&quot;619.180000&quot; RG_56_10_DATA_STATE=&quot;1&quot; RG_56_10_CALC_STATE=&quot;0&quot; RG_56_11=&quot;243.250000&quot; RG_56_11_DATA_STATE=&quot;1&quot; RG_56_11_CALC_STATE=&quot;0&quot; RG_56_12=&quot;135.460000&quot; RG_56_12_DATA_STATE=&quot;1&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5&quot; rs:forcenull=&quot;RG_28_1 RG_32_1 RG_44_1 RG_48_1 RG_60_1 RG_60_3 RG_60_4 RG_60_5 RG_60_6 RG_60_7 RG_60_8 RG_60_9 RG_60_10 RG_60_11 RG_60_12 RG_64_1 RG_64_3 RG_64_4 RG_64_5 RG_64_6 RG_64_7 RG_64_8 RG_64_9 RG_64_10 RG_64_11 RG_64_12 OrderPrintable StyleID&quot;/&gt;&#10;   &lt;z:row RowID=&quot;4&quot; LineID=&quot;__410102022_01__11&quot; RowType=&quot;DATA&quot; CLS_S_138=&quot;410102022&quot; CLS_DEPTH_138=&quot;7&quot; CLS_B_138=&quot;10102022&quot; CLS_S_142=&quot;01&quot; CLS_DEPTH_142=&quot;2&quot; CLS_B_142=&quot;01&quot; CLS_S_141=&quot;&quot; CLS_DEPTH_141=&quot;1&quot; CLS_B_141=&quot;0000&quot; CLS_S_139=&quot;11&quot; CLS_DEPTH_139=&quot;3&quot; CLS_B_139=&quot;110&quot; CLS_F_FullBusinessCode_138=&quot;10102022&quot; CLS_F_FullBusinessCode_142=&quot;01&quot; CLS_F_FullBusinessCode_141=&quot;0000&quot; CLS_F_FullBusinessCode_139=&quot;110&quot; RG_16_1_A_164=&quot;Налог на доходы физических лиц с доходов, облагаемых по налоговой ставке, установленной пунктом 1 статьи 224 Налогового кодекса Российской Федерации, и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й&quot; RG_16_1_A_164_CALC_STATE=&quot;0&quot; RG_20_1_DATA_STATE=&quot;3&quot; RG_20_1_CALC_STATE=&quot;0&quot; RG_24_1=&quot;8.390000&quot; RG_24_1_DATA_STATE=&quot;2&quot; RG_24_1_CALC_STATE=&quot;0&quot; RG_28_1_DATA_STATE=&quot;3&quot; RG_28_1_CALC_STATE=&quot;0&quot; RG_32_1_DATA_STATE=&quot;3&quot; RG_32_1_CALC_STATE=&quot;0&quot; RG_36_1_DATA_STATE=&quot;3&quot; RG_36_1_CALC_STATE=&quot;0&quot; RG_40_1=&quot;6.29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quot;2.100000&quot; RG_56_1_DATA_STATE=&quot;2&quot; RG_56_1_CALC_STATE=&quot;0&quot; RG_56_3_DATA_STATE=&quot;3&quot; RG_56_3_CALC_STATE=&quot;0&quot; RG_56_4_DATA_STATE=&quot;3&quot; RG_56_4_CALC_STATE=&quot;0&quot; RG_56_5=&quot;1.000000&quot; RG_56_5_DATA_STATE=&quot;1&quot; RG_56_5_CALC_STATE=&quot;0&quot; RG_56_6=&quot;.110000&quot; RG_56_6_DATA_STATE=&quot;1&quot; RG_56_6_CALC_STATE=&quot;0&quot; RG_56_7=&quot;.820000&quot; RG_56_7_DATA_STATE=&quot;1&quot; RG_56_7_CALC_STATE=&quot;0&quot; RG_56_8=&quot;.020000&quot; RG_56_8_DATA_STATE=&quot;1&quot; RG_56_8_CALC_STATE=&quot;0&quot; RG_56_9=&quot;.150000&quot; RG_56_9_DATA_STATE=&quot;1&quot; RG_56_9_CALC_STATE=&quot;0&quot; RG_56_10_DATA_STATE=&quot;3&quot; RG_56_10_CALC_STATE=&quot;0&quot; RG_56_11=&quot;.000000&quot; RG_56_11_DATA_STATE=&quot;1&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6&quot; rs:forcenull=&quot;RG_20_1 RG_28_1 RG_32_1 RG_36_1 RG_44_1 RG_48_1 RG_52_1 RG_52_3 RG_52_4 RG_52_5 RG_52_6 RG_52_7 RG_52_8 RG_52_9 RG_52_10 RG_52_11 RG_52_12 RG_56_3 RG_56_4 RG_56_10 RG_56_12 RG_60_1 RG_60_3 RG_60_4 RG_60_5 RG_60_6 RG_60_7 RG_60_8 RG_60_9 RG_60_10 RG_60_11 RG_60_12 RG_64_1 RG_64_3 RG_64_4 RG_64_5 RG_64_6 RG_64_7 RG_64_8 RG_64_9 RG_64_10 RG_64_11 RG_64_12 OrderPrintable StyleID&quot;/&gt;&#10;   &lt;z:row RowID=&quot;5&quot; LineID=&quot;__41010204_01__11&quot; RowType=&quot;DATA&quot; CLS_S_138=&quot;41010204&quot; CLS_DEPTH_138=&quot;6&quot; CLS_B_138=&quot;10102040&quot; CLS_S_142=&quot;01&quot; CLS_DEPTH_142=&quot;2&quot; CLS_B_142=&quot;01&quot; CLS_S_141=&quot;&quot; CLS_DEPTH_141=&quot;1&quot; CLS_B_141=&quot;0000&quot; CLS_S_139=&quot;11&quot; CLS_DEPTH_139=&quot;3&quot; CLS_B_139=&quot;110&quot; CLS_F_FullBusinessCode_138=&quot;10102040&quot; CLS_F_FullBusinessCode_142=&quot;01&quot; CLS_F_FullBusinessCode_141=&quot;0000&quot; CLS_F_FullBusinessCode_139=&quot;110&quot; RG_16_1_A_164=&quo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 заключенным на срок менее 5 лет, в части превышения сумм страховых взносов, увеличенных на сумму, рассчитанную исходя из действующей ставки рефинансирования, процентных доходов по вкладам в банках (за исключением срочных пенсионных вкладов, внесенных на срок не менее 6 месяцев), в виде материальной выгоды от экономии на процентах при получении заемных (кредитных) средств (за исключением материальной выгоды, полученной от экономии на процентах за пользование целевыми займами (кредитами) на новое строительство или приобретение жилья)&quot; RG_16_1_A_164_CALC_STATE=&quot;0&quot; RG_20_1_DATA_STATE=&quot;3&quot; RG_20_1_CALC_STATE=&quot;0&quot; RG_24_1=&quot;5.000000&quot; RG_24_1_DATA_STATE=&quot;2&quot; RG_24_1_CALC_STATE=&quot;0&quot; RG_28_1_DATA_STATE=&quot;3&quot; RG_28_1_CALC_STATE=&quot;0&quot; RG_32_1_DATA_STATE=&quot;3&quot; RG_32_1_CALC_STATE=&quot;0&quot; RG_36_1_DATA_STATE=&quot;3&quot; RG_36_1_CALC_STATE=&quot;0&quot; RG_40_1=&quot;3.75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quot;1.250000&quot; RG_56_1_DATA_STATE=&quot;2&quot; RG_56_1_CALC_STATE=&quot;0&quot; RG_56_3_DATA_STATE=&quot;3&quot; RG_56_3_CALC_STATE=&quot;0&quot; RG_56_4=&quot;.010000&quot; RG_56_4_DATA_STATE=&quot;1&quot; RG_56_4_CALC_STATE=&quot;0&quot; RG_56_5=&quot;.860000&quot; RG_56_5_DATA_STATE=&quot;1&quot; RG_56_5_CALC_STATE=&quot;0&quot; RG_56_6_DATA_STATE=&quot;3&quot; RG_56_6_CALC_STATE=&quot;0&quot; RG_56_7=&quot;-.160000&quot; RG_56_7_DATA_STATE=&quot;1&quot; RG_56_7_CALC_STATE=&quot;0&quot; RG_56_8_DATA_STATE=&quot;3&quot; RG_56_8_CALC_STATE=&quot;0&quot; RG_56_9=&quot;.420000&quot; RG_56_9_DATA_STATE=&quot;1&quot; RG_56_9_CALC_STATE=&quot;0&quot; RG_56_10=&quot;.000000&quot; RG_56_10_DATA_STATE=&quot;1&quot; RG_56_10_CALC_STATE=&quot;0&quot; RG_56_11=&quot;.120000&quot; RG_56_11_DATA_STATE=&quot;1&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7&quot; rs:forcenull=&quot;RG_20_1 RG_28_1 RG_32_1 RG_36_1 RG_44_1 RG_48_1 RG_52_1 RG_52_3 RG_52_4 RG_52_5 RG_52_6 RG_52_7 RG_52_8 RG_52_9 RG_52_10 RG_52_11 RG_52_12 RG_56_3 RG_56_6 RG_56_8 RG_56_12 RG_60_1 RG_60_3 RG_60_4 RG_60_5 RG_60_6 RG_60_7 RG_60_8 RG_60_9 RG_60_10 RG_60_11 RG_60_12 RG_64_1 RG_64_3 RG_64_4 RG_64_5 RG_64_6 RG_64_7 RG_64_8 RG_64_9 RG_64_10 RG_64_11 RG_64_12 OrderPrintable StyleID&quot;/&gt;&#10;   &lt;z:row RowID=&quot;6&quot; LineID=&quot;__41010207_01__11&quot; RowType=&quot;DATA&quot; CLS_S_138=&quot;41010207&quot; CLS_DEPTH_138=&quot;6&quot; CLS_B_138=&quot;10102070&quot; CLS_S_142=&quot;01&quot; CLS_DEPTH_142=&quot;2&quot; CLS_B_142=&quot;01&quot; CLS_S_141=&quot;&quot; CLS_DEPTH_141=&quot;1&quot; CLS_B_141=&quot;0000&quot; CLS_S_139=&quot;11&quot; CLS_DEPTH_139=&quot;3&quot; CLS_B_139=&quot;110&quot; CLS_F_FullBusinessCode_138=&quot;10102070&quot; CLS_F_FullBusinessCode_142=&quot;01&quot; CLS_F_FullBusinessCode_141=&quot;0000&quot; CLS_F_FullBusinessCode_139=&quot;110&quot; RG_16_1_A_164=&quot;Налог на доходы физических лиц,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quot; RG_16_1_A_164_CALC_STATE=&quot;0&quot; RG_20_1_DATA_STATE=&quot;3&quot; RG_20_1_CALC_STATE=&quot;0&quot; RG_24_1=&quot;.100000&quot; RG_24_1_DATA_STATE=&quot;2&quot; RG_24_1_CALC_STATE=&quot;0&quot; RG_28_1_DATA_STATE=&quot;3&quot; RG_28_1_CALC_STATE=&quot;0&quot; RG_32_1_DATA_STATE=&quot;3&quot; RG_32_1_CALC_STATE=&quot;0&quot; RG_36_1_DATA_STATE=&quot;3&quot; RG_36_1_CALC_STATE=&quot;0&quot; RG_40_1=&quot;.10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8&quot; rs:forcenull=&quot;RG_20_1 RG_28_1 RG_32_1 RG_36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82&quot; LineID=&quot;__4105___&quot; RowType=&quot;DATA&quot; CLS_S_138=&quot;4105&quot; CLS_DEPTH_138=&quot;4&quot; CLS_B_138=&quot;10500000&quot; CLS_S_142=&quot;&quot; CLS_DEPTH_142=&quot;1&quot; CLS_B_142=&quot;00&quot; CLS_S_141=&quot;&quot; CLS_DEPTH_141=&quot;1&quot; CLS_B_141=&quot;0000&quot; CLS_S_139=&quot;&quot; CLS_DEPTH_139=&quot;1&quot; CLS_B_139=&quot;000&quot; CLS_F_FullBusinessCode_138=&quot;10500000&quot; CLS_F_FullBusinessCode_142=&quot;00&quot; CLS_F_FullBusinessCode_141=&quot;0000&quot; CLS_F_FullBusinessCode_139=&quot;000&quot; RG_16_1_A_164=&quot;НАЛОГИ НА СОВОКУПНЫЙ ДОХОД&quot; RG_16_1_A_164_CALC_STATE=&quot;0&quot; RG_20_1=&quot;2136.000000&quot; RG_20_1_DATA_STATE=&quot;2&quot; RG_20_1_CALC_STATE=&quot;0&quot; RG_24_1=&quot;2706.440000&quot; RG_24_1_DATA_STATE=&quot;2&quot; RG_24_1_CALC_STATE=&quot;0&quot; RG_28_1=&quot;398280.430000&quot; RG_28_1_DATA_STATE=&quot;2&quot; RG_28_1_CALC_STATE=&quot;0&quot; RG_32_1=&quot;392401.290000&quot; RG_32_1_DATA_STATE=&quot;2&quot; RG_32_1_CALC_STATE=&quot;0&quot; RG_36_1=&quot;2040.000000&quot; RG_36_1_DATA_STATE=&quot;2&quot; RG_36_1_CALC_STATE=&quot;0&quot; RG_40_1=&quot;2584.660000&quot; RG_40_1_DATA_STATE=&quot;2&quot; RG_40_1_CALC_STATE=&quot;0&quot; RG_44_1=&quot;368373.300000&quot; RG_44_1_DATA_STATE=&quot;2&quot; RG_44_1_CALC_STATE=&quot;0&quot; RG_48_1=&quot;362904.200000&quot; RG_48_1_DATA_STATE=&quot;2&quot; RG_48_1_CALC_STATE=&quot;0&quot; RG_52_1=&quot;96.000000&quot; RG_52_1_DATA_STATE=&quot;2&quot; RG_52_1_CALC_STATE=&quot;0&quot; RG_52_3=&quot;44.000000&quot; RG_52_3_DATA_STATE=&quot;2&quot; RG_52_3_CALC_STATE=&quot;0&quot; RG_52_4=&quot;3.000000&quot; RG_52_4_DATA_STATE=&quot;2&quot; RG_52_4_CALC_STATE=&quot;0&quot; RG_52_5=&quot;17.000000&quot; RG_52_5_DATA_STATE=&quot;2&quot; RG_52_5_CALC_STATE=&quot;0&quot; RG_52_6_DATA_STATE=&quot;3&quot; RG_52_6_CALC_STATE=&quot;0&quot; RG_52_7=&quot;7.000000&quot; RG_52_7_DATA_STATE=&quot;2&quot; RG_52_7_CALC_STATE=&quot;0&quot; RG_52_8=&quot;25.000000&quot; RG_52_8_DATA_STATE=&quot;2&quot; RG_52_8_CALC_STATE=&quot;0&quot; RG_52_9_DATA_STATE=&quot;3&quot; RG_52_9_CALC_STATE=&quot;0&quot; RG_52_10_DATA_STATE=&quot;3&quot; RG_52_10_CALC_STATE=&quot;0&quot; RG_52_11_DATA_STATE=&quot;3&quot; RG_52_11_CALC_STATE=&quot;0&quot; RG_52_12_DATA_STATE=&quot;3&quot; RG_52_12_CALC_STATE=&quot;0&quot; RG_56_1=&quot;121.780000&quot; RG_56_1_DATA_STATE=&quot;2&quot; RG_56_1_CALC_STATE=&quot;0&quot; RG_56_3=&quot;45.660000&quot; RG_56_3_DATA_STATE=&quot;2&quot; RG_56_3_CALC_STATE=&quot;0&quot; RG_56_4=&quot;4.040000&quot; RG_56_4_DATA_STATE=&quot;2&quot; RG_56_4_CALC_STATE=&quot;0&quot; RG_56_5=&quot;1.480000&quot; RG_56_5_DATA_STATE=&quot;2&quot; RG_56_5_CALC_STATE=&quot;0&quot; RG_56_6_DATA_STATE=&quot;3&quot; RG_56_6_CALC_STATE=&quot;0&quot; RG_56_7=&quot;3.520000&quot; RG_56_7_DATA_STATE=&quot;2&quot; RG_56_7_CALC_STATE=&quot;0&quot; RG_56_8=&quot;61.520000&quot; RG_56_8_DATA_STATE=&quot;2&quot; RG_56_8_CALC_STATE=&quot;0&quot; RG_56_9_DATA_STATE=&quot;3&quot; RG_56_9_CALC_STATE=&quot;0&quot; RG_56_10_DATA_STATE=&quot;3&quot; RG_56_10_CALC_STATE=&quot;0&quot; RG_56_11_DATA_STATE=&quot;3&quot; RG_56_11_CALC_STATE=&quot;0&quot; RG_56_12=&quot;5.560000&quot; RG_56_12_DATA_STATE=&quot;2&quot; RG_56_12_CALC_STATE=&quot;0&quot; RG_60_1=&quot;29907.130000&quot; RG_60_1_DATA_STATE=&quot;2&quot; RG_60_1_CALC_STATE=&quot;0&quot; RG_60_3=&quot;1466.910000&quot; RG_60_3_DATA_STATE=&quot;2&quot; RG_60_3_CALC_STATE=&quot;0&quot; RG_60_4=&quot;1785.810000&quot; RG_60_4_DATA_STATE=&quot;2&quot; RG_60_4_CALC_STATE=&quot;0&quot; RG_60_5=&quot;8772.040000&quot; RG_60_5_DATA_STATE=&quot;2&quot; RG_60_5_CALC_STATE=&quot;0&quot; RG_60_6=&quot;2037.010000&quot; RG_60_6_DATA_STATE=&quot;2&quot; RG_60_6_CALC_STATE=&quot;0&quot; RG_60_7=&quot;2485.030000&quot; RG_60_7_DATA_STATE=&quot;2&quot; RG_60_7_CALC_STATE=&quot;0&quot; RG_60_8=&quot;1606.250000&quot; RG_60_8_DATA_STATE=&quot;2&quot; RG_60_8_CALC_STATE=&quot;0&quot; RG_60_9=&quot;1761.950000&quot; RG_60_9_DATA_STATE=&quot;2&quot; RG_60_9_CALC_STATE=&quot;0&quot; RG_60_10=&quot;1613.960000&quot; RG_60_10_DATA_STATE=&quot;2&quot; RG_60_10_CALC_STATE=&quot;0&quot; RG_60_11=&quot;6725.250000&quot; RG_60_11_DATA_STATE=&quot;2&quot; RG_60_11_CALC_STATE=&quot;0&quot; RG_60_12=&quot;1652.920000&quot; RG_60_12_DATA_STATE=&quot;2&quot; RG_60_12_CALC_STATE=&quot;0&quot; RG_64_1=&quot;29497.090000&quot; RG_64_1_DATA_STATE=&quot;2&quot; RG_64_1_CALC_STATE=&quot;0&quot; RG_64_3=&quot;1390.760000&quot; RG_64_3_DATA_STATE=&quot;2&quot; RG_64_3_CALC_STATE=&quot;0&quot; RG_64_4=&quot;1733.410000&quot; RG_64_4_DATA_STATE=&quot;2&quot; RG_64_4_CALC_STATE=&quot;0&quot; RG_64_5=&quot;8596.970000&quot; RG_64_5_DATA_STATE=&quot;2&quot; RG_64_5_CALC_STATE=&quot;0&quot; RG_64_6=&quot;2037.010000&quot; RG_64_6_DATA_STATE=&quot;2&quot; RG_64_6_CALC_STATE=&quot;0&quot; RG_64_7=&quot;2455.960000&quot; RG_64_7_DATA_STATE=&quot;2&quot; RG_64_7_CALC_STATE=&quot;0&quot; RG_64_8=&quot;1561.600000&quot; RG_64_8_DATA_STATE=&quot;2&quot; RG_64_8_CALC_STATE=&quot;0&quot; RG_64_9=&quot;1755.350000&quot; RG_64_9_DATA_STATE=&quot;2&quot; RG_64_9_CALC_STATE=&quot;0&quot; RG_64_10=&quot;1587.860000&quot; RG_64_10_DATA_STATE=&quot;2&quot; RG_64_10_CALC_STATE=&quot;0&quot; RG_64_11=&quot;6725.250000&quot; RG_64_11_DATA_STATE=&quot;2&quot; RG_64_11_CALC_STATE=&quot;0&quot; RG_64_12=&quot;1652.920000&quot; RG_64_12_DATA_STATE=&quot;2&quot; RG_64_12_CALC_STATE=&quot;0&quot; OrderAdHoc=&quot;9&quot; StyleID=&quot;1&quot; rs:forcenull=&quot;RG_52_6 RG_52_9 RG_52_10 RG_52_11 RG_52_12 RG_56_6 RG_56_9 RG_56_10 RG_56_11 OrderPrintable&quot;/&gt;&#10;   &lt;z:row RowID=&quot;7&quot; LineID=&quot;__410502_02__11&quot; RowType=&quot;DATA&quot; CLS_S_138=&quot;410502&quot; CLS_DEPTH_138=&quot;5&quot; CLS_B_138=&quot;10502000&quot; CLS_S_142=&quot;02&quot; CLS_DEPTH_142=&quot;2&quot; CLS_B_142=&quot;02&quot; CLS_S_141=&quot;&quot; CLS_DEPTH_141=&quot;1&quot; CLS_B_141=&quot;0000&quot; CLS_S_139=&quot;11&quot; CLS_DEPTH_139=&quot;3&quot; CLS_B_139=&quot;110&quot; CLS_F_FullBusinessCode_138=&quot;10502000&quot; CLS_F_FullBusinessCode_142=&quot;02&quot; CLS_F_FullBusinessCode_141=&quot;0000&quot; CLS_F_FullBusinessCode_139=&quot;110&quot; RG_16_1_A_164=&quot;Единый налог на вмененный доход для отдельных видов деятельности&quot; RG_16_1_A_164_CALC_STATE=&quot;0&quot; RG_20_1=&quot;1870.000000&quot; RG_20_1_DATA_STATE=&quot;2&quot; RG_20_1_CALC_STATE=&quot;0&quot; RG_24_1=&quot;2341.090000&quot; RG_24_1_DATA_STATE=&quot;2&quot; RG_24_1_CALC_STATE=&quot;0&quot; RG_28_1_DATA_STATE=&quot;3&quot; RG_28_1_CALC_STATE=&quot;0&quot; RG_32_1_DATA_STATE=&quot;3&quot; RG_32_1_CALC_STATE=&quot;0&quot; RG_36_1=&quot;1870.000000&quot; RG_36_1_DATA_STATE=&quot;1&quot; RG_36_1_CALC_STATE=&quot;0&quot; RG_40_1=&quot;2341.09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10&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8&quot; LineID=&quot;__410503_01__11&quot; RowType=&quot;DATA&quot; CLS_S_138=&quot;410503&quot; CLS_DEPTH_138=&quot;5&quot; CLS_B_138=&quot;10503000&quot; CLS_S_142=&quot;01&quot; CLS_DEPTH_142=&quot;2&quot; CLS_B_142=&quot;01&quot; CLS_S_141=&quot;&quot; CLS_DEPTH_141=&quot;1&quot; CLS_B_141=&quot;0000&quot; CLS_S_139=&quot;11&quot; CLS_DEPTH_139=&quot;3&quot; CLS_B_139=&quot;110&quot; CLS_F_FullBusinessCode_138=&quot;10503000&quot; CLS_F_FullBusinessCode_142=&quot;01&quot; CLS_F_FullBusinessCode_141=&quot;0000&quot; CLS_F_FullBusinessCode_139=&quot;110&quot; RG_16_1_A_164=&quot;Единый сельскохозяйственный налог&quot; RG_16_1_A_164_CALC_STATE=&quot;0&quot; RG_20_1=&quot;266.000000&quot; RG_20_1_DATA_STATE=&quot;2&quot; RG_20_1_CALC_STATE=&quot;0&quot; RG_24_1=&quot;365.350000&quot; RG_24_1_DATA_STATE=&quot;2&quot; RG_24_1_CALC_STATE=&quot;0&quot; RG_28_1_DATA_STATE=&quot;3&quot; RG_28_1_CALC_STATE=&quot;0&quot; RG_32_1_DATA_STATE=&quot;3&quot; RG_32_1_CALC_STATE=&quot;0&quot; RG_36_1=&quot;170.000000&quot; RG_36_1_DATA_STATE=&quot;1&quot; RG_36_1_CALC_STATE=&quot;0&quot; RG_40_1=&quot;243.570000&quot; RG_40_1_DATA_STATE=&quot;1&quot; RG_40_1_CALC_STATE=&quot;0&quot; RG_44_1_DATA_STATE=&quot;3&quot; RG_44_1_CALC_STATE=&quot;0&quot; RG_48_1_DATA_STATE=&quot;3&quot; RG_48_1_CALC_STATE=&quot;0&quot; RG_52_1=&quot;96.000000&quot; RG_52_1_DATA_STATE=&quot;2&quot; RG_52_1_CALC_STATE=&quot;0&quot; RG_52_3=&quot;44.000000&quot; RG_52_3_DATA_STATE=&quot;1&quot; RG_52_3_CALC_STATE=&quot;0&quot; RG_52_4=&quot;3.000000&quot; RG_52_4_DATA_STATE=&quot;1&quot; RG_52_4_CALC_STATE=&quot;0&quot; RG_52_5=&quot;17.000000&quot; RG_52_5_DATA_STATE=&quot;1&quot; RG_52_5_CALC_STATE=&quot;0&quot; RG_52_6_DATA_STATE=&quot;3&quot; RG_52_6_CALC_STATE=&quot;0&quot; RG_52_7=&quot;7.000000&quot; RG_52_7_DATA_STATE=&quot;1&quot; RG_52_7_CALC_STATE=&quot;0&quot; RG_52_8=&quot;25.000000&quot; RG_52_8_DATA_STATE=&quot;1&quot; RG_52_8_CALC_STATE=&quot;0&quot; RG_52_9_DATA_STATE=&quot;3&quot; RG_52_9_CALC_STATE=&quot;0&quot; RG_52_10_DATA_STATE=&quot;3&quot; RG_52_10_CALC_STATE=&quot;0&quot; RG_52_11_DATA_STATE=&quot;3&quot; RG_52_11_CALC_STATE=&quot;0&quot; RG_52_12_DATA_STATE=&quot;3&quot; RG_52_12_CALC_STATE=&quot;0&quot; RG_56_1=&quot;121.780000&quot; RG_56_1_DATA_STATE=&quot;2&quot; RG_56_1_CALC_STATE=&quot;0&quot; RG_56_3=&quot;45.660000&quot; RG_56_3_DATA_STATE=&quot;1&quot; RG_56_3_CALC_STATE=&quot;0&quot; RG_56_4=&quot;4.040000&quot; RG_56_4_DATA_STATE=&quot;1&quot; RG_56_4_CALC_STATE=&quot;0&quot; RG_56_5=&quot;1.480000&quot; RG_56_5_DATA_STATE=&quot;1&quot; RG_56_5_CALC_STATE=&quot;0&quot; RG_56_6_DATA_STATE=&quot;3&quot; RG_56_6_CALC_STATE=&quot;0&quot; RG_56_7=&quot;3.520000&quot; RG_56_7_DATA_STATE=&quot;1&quot; RG_56_7_CALC_STATE=&quot;0&quot; RG_56_8=&quot;61.520000&quot; RG_56_8_DATA_STATE=&quot;1&quot; RG_56_8_CALC_STATE=&quot;0&quot; RG_56_9_DATA_STATE=&quot;3&quot; RG_56_9_CALC_STATE=&quot;0&quot; RG_56_10_DATA_STATE=&quot;3&quot; RG_56_10_CALC_STATE=&quot;0&quot; RG_56_11_DATA_STATE=&quot;3&quot; RG_56_11_CALC_STATE=&quot;0&quot; RG_56_12=&quot;5.560000&quot; RG_56_12_DATA_STATE=&quot;1&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11&quot; rs:forcenull=&quot;RG_28_1 RG_32_1 RG_44_1 RG_48_1 RG_52_6 RG_52_9 RG_52_10 RG_52_11 RG_52_12 RG_56_6 RG_56_9 RG_56_10 RG_56_11 RG_60_1 RG_60_3 RG_60_4 RG_60_5 RG_60_6 RG_60_7 RG_60_8 RG_60_9 RG_60_10 RG_60_11 RG_60_12 RG_64_1 RG_64_3 RG_64_4 RG_64_5 RG_64_6 RG_64_7 RG_64_8 RG_64_9 RG_64_10 RG_64_11 RG_64_12 OrderPrintable StyleID&quot;/&gt;&#10;   &lt;z:row RowID=&quot;83&quot; LineID=&quot;__4106___&quot; RowType=&quot;DATA&quot; CLS_S_138=&quot;4106&quot; CLS_DEPTH_138=&quot;4&quot; CLS_B_138=&quot;10600000&quot; CLS_S_142=&quot;&quot; CLS_DEPTH_142=&quot;1&quot; CLS_B_142=&quot;00&quot; CLS_S_141=&quot;&quot; CLS_DEPTH_141=&quot;1&quot; CLS_B_141=&quot;0000&quot; CLS_S_139=&quot;&quot; CLS_DEPTH_139=&quot;1&quot; CLS_B_139=&quot;000&quot; CLS_F_FullBusinessCode_138=&quot;10600000&quot; CLS_F_FullBusinessCode_142=&quot;00&quot; CLS_F_FullBusinessCode_141=&quot;0000&quot; CLS_F_FullBusinessCode_139=&quot;000&quot; RG_16_1_A_164=&quot;НАЛОГИ НА ИМУЩЕСТВО&quot; RG_16_1_A_164_CALC_STATE=&quot;0&quot; RG_20_1=&quot;4136.000000&quot; RG_20_1_DATA_STATE=&quot;2&quot; RG_20_1_CALC_STATE=&quot;0&quot; RG_24_1=&quot;3547.860000&quot; RG_24_1_DATA_STATE=&quot;2&quot; RG_24_1_CALC_STATE=&quot;0&quot; RG_28_1=&quot;398280.430000&quot; RG_28_1_DATA_STATE=&quot;2&quot; RG_28_1_CALC_STATE=&quot;0&quot; RG_32_1=&quot;392401.290000&quot; RG_32_1_DATA_STATE=&quot;2&quot; RG_32_1_CALC_STATE=&quot;0&quot; RG_36_1_DATA_STATE=&quot;3&quot; RG_36_1_CALC_STATE=&quot;0&quot; RG_40_1_DATA_STATE=&quot;3&quot; RG_40_1_CALC_STATE=&quot;0&quot; RG_44_1=&quot;368373.300000&quot; RG_44_1_DATA_STATE=&quot;2&quot; RG_44_1_CALC_STATE=&quot;0&quot; RG_48_1=&quot;362904.200000&quot; RG_48_1_DATA_STATE=&quot;2&quot; RG_48_1_CALC_STATE=&quot;0&quot; RG_52_1=&quot;4136.000000&quot; RG_52_1_DATA_STATE=&quot;2&quot; RG_52_1_CALC_STATE=&quot;0&quot; RG_52_3=&quot;394.000000&quot; RG_52_3_DATA_STATE=&quot;2&quot; RG_52_3_CALC_STATE=&quot;0&quot; RG_52_4=&quot;183.000000&quot; RG_52_4_DATA_STATE=&quot;2&quot; RG_52_4_CALC_STATE=&quot;0&quot; RG_52_5=&quot;1654.000000&quot; RG_52_5_DATA_STATE=&quot;2&quot; RG_52_5_CALC_STATE=&quot;0&quot; RG_52_6=&quot;528.000000&quot; RG_52_6_DATA_STATE=&quot;2&quot; RG_52_6_CALC_STATE=&quot;0&quot; RG_52_7=&quot;359.000000&quot; RG_52_7_DATA_STATE=&quot;2&quot; RG_52_7_CALC_STATE=&quot;0&quot; RG_52_8=&quot;436.000000&quot; RG_52_8_DATA_STATE=&quot;2&quot; RG_52_8_CALC_STATE=&quot;0&quot; RG_52_9=&quot;191.000000&quot; RG_52_9_DATA_STATE=&quot;2&quot; RG_52_9_CALC_STATE=&quot;0&quot; RG_52_10=&quot;132.000000&quot; RG_52_10_DATA_STATE=&quot;2&quot; RG_52_10_CALC_STATE=&quot;0&quot; RG_52_11=&quot;126.000000&quot; RG_52_11_DATA_STATE=&quot;2&quot; RG_52_11_CALC_STATE=&quot;0&quot; RG_52_12=&quot;133.000000&quot; RG_52_12_DATA_STATE=&quot;2&quot; RG_52_12_CALC_STATE=&quot;0&quot; RG_56_1=&quot;3547.860000&quot; RG_56_1_DATA_STATE=&quot;2&quot; RG_56_1_CALC_STATE=&quot;0&quot; RG_56_3=&quot;397.640000&quot; RG_56_3_DATA_STATE=&quot;2&quot; RG_56_3_CALC_STATE=&quot;0&quot; RG_56_4=&quot;178.130000&quot; RG_56_4_DATA_STATE=&quot;2&quot; RG_56_4_CALC_STATE=&quot;0&quot; RG_56_5=&quot;1271.650000&quot; RG_56_5_DATA_STATE=&quot;2&quot; RG_56_5_CALC_STATE=&quot;0&quot; RG_56_6=&quot;459.970000&quot; RG_56_6_DATA_STATE=&quot;2&quot; RG_56_6_CALC_STATE=&quot;0&quot; RG_56_7=&quot;361.210000&quot; RG_56_7_DATA_STATE=&quot;2&quot; RG_56_7_CALC_STATE=&quot;0&quot; RG_56_8=&quot;396.070000&quot; RG_56_8_DATA_STATE=&quot;2&quot; RG_56_8_CALC_STATE=&quot;0&quot; RG_56_9=&quot;193.580000&quot; RG_56_9_DATA_STATE=&quot;2&quot; RG_56_9_CALC_STATE=&quot;0&quot; RG_56_10=&quot;87.290000&quot; RG_56_10_DATA_STATE=&quot;2&quot; RG_56_10_CALC_STATE=&quot;0&quot; RG_56_11=&quot;82.220000&quot; RG_56_11_DATA_STATE=&quot;2&quot; RG_56_11_CALC_STATE=&quot;0&quot; RG_56_12=&quot;120.100000&quot; RG_56_12_DATA_STATE=&quot;2&quot; RG_56_12_CALC_STATE=&quot;0&quot; RG_60_1=&quot;29907.130000&quot; RG_60_1_DATA_STATE=&quot;2&quot; RG_60_1_CALC_STATE=&quot;0&quot; RG_60_3=&quot;1466.910000&quot; RG_60_3_DATA_STATE=&quot;2&quot; RG_60_3_CALC_STATE=&quot;0&quot; RG_60_4=&quot;1785.810000&quot; RG_60_4_DATA_STATE=&quot;2&quot; RG_60_4_CALC_STATE=&quot;0&quot; RG_60_5=&quot;8772.040000&quot; RG_60_5_DATA_STATE=&quot;2&quot; RG_60_5_CALC_STATE=&quot;0&quot; RG_60_6=&quot;2037.010000&quot; RG_60_6_DATA_STATE=&quot;2&quot; RG_60_6_CALC_STATE=&quot;0&quot; RG_60_7=&quot;2485.030000&quot; RG_60_7_DATA_STATE=&quot;2&quot; RG_60_7_CALC_STATE=&quot;0&quot; RG_60_8=&quot;1606.250000&quot; RG_60_8_DATA_STATE=&quot;2&quot; RG_60_8_CALC_STATE=&quot;0&quot; RG_60_9=&quot;1761.950000&quot; RG_60_9_DATA_STATE=&quot;2&quot; RG_60_9_CALC_STATE=&quot;0&quot; RG_60_10=&quot;1613.960000&quot; RG_60_10_DATA_STATE=&quot;2&quot; RG_60_10_CALC_STATE=&quot;0&quot; RG_60_11=&quot;6725.250000&quot; RG_60_11_DATA_STATE=&quot;2&quot; RG_60_11_CALC_STATE=&quot;0&quot; RG_60_12=&quot;1652.920000&quot; RG_60_12_DATA_STATE=&quot;2&quot; RG_60_12_CALC_STATE=&quot;0&quot; RG_64_1=&quot;29497.090000&quot; RG_64_1_DATA_STATE=&quot;2&quot; RG_64_1_CALC_STATE=&quot;0&quot; RG_64_3=&quot;1390.760000&quot; RG_64_3_DATA_STATE=&quot;2&quot; RG_64_3_CALC_STATE=&quot;0&quot; RG_64_4=&quot;1733.410000&quot; RG_64_4_DATA_STATE=&quot;2&quot; RG_64_4_CALC_STATE=&quot;0&quot; RG_64_5=&quot;8596.970000&quot; RG_64_5_DATA_STATE=&quot;2&quot; RG_64_5_CALC_STATE=&quot;0&quot; RG_64_6=&quot;2037.010000&quot; RG_64_6_DATA_STATE=&quot;2&quot; RG_64_6_CALC_STATE=&quot;0&quot; RG_64_7=&quot;2455.960000&quot; RG_64_7_DATA_STATE=&quot;2&quot; RG_64_7_CALC_STATE=&quot;0&quot; RG_64_8=&quot;1561.600000&quot; RG_64_8_DATA_STATE=&quot;2&quot; RG_64_8_CALC_STATE=&quot;0&quot; RG_64_9=&quot;1755.350000&quot; RG_64_9_DATA_STATE=&quot;2&quot; RG_64_9_CALC_STATE=&quot;0&quot; RG_64_10=&quot;1587.860000&quot; RG_64_10_DATA_STATE=&quot;2&quot; RG_64_10_CALC_STATE=&quot;0&quot; RG_64_11=&quot;6725.250000&quot; RG_64_11_DATA_STATE=&quot;2&quot; RG_64_11_CALC_STATE=&quot;0&quot; RG_64_12=&quot;1652.920000&quot; RG_64_12_DATA_STATE=&quot;2&quot; RG_64_12_CALC_STATE=&quot;0&quot; OrderAdHoc=&quot;12&quot; StyleID=&quot;1&quot; rs:forcenull=&quot;RG_36_1 RG_40_1 OrderPrintable&quot;/&gt;&#10;   &lt;z:row RowID=&quot;9&quot; LineID=&quot;__41060103_06__11&quot; RowType=&quot;DATA&quot; CLS_S_138=&quot;41060103&quot; CLS_DEPTH_138=&quot;6&quot; CLS_B_138=&quot;10601030&quot; CLS_S_142=&quot;06&quot; CLS_DEPTH_142=&quot;2&quot; CLS_B_142=&quot;10&quot; CLS_S_141=&quot;&quot; CLS_DEPTH_141=&quot;1&quot; CLS_B_141=&quot;0000&quot; CLS_S_139=&quot;11&quot; CLS_DEPTH_139=&quot;3&quot; CLS_B_139=&quot;110&quot; CLS_F_FullBusinessCode_138=&quot;10601030&quot; CLS_F_FullBusinessCode_142=&quot;10&quot; CLS_F_FullBusinessCode_141=&quot;0000&quot; CLS_F_FullBusinessCode_139=&quot;110&quot; RG_16_1_A_164=&quot;Налог на имущество физических лиц, взимаемый по ставкам, применяемым к объектам налогообложения, расположенным в границах поселений&quot; RG_16_1_A_164_CALC_STATE=&quot;0&quot; RG_20_1=&quot;1770.000000&quot; RG_20_1_DATA_STATE=&quot;2&quot; RG_20_1_CALC_STATE=&quot;0&quot; RG_24_1=&quot;1646.160000&quot; RG_24_1_DATA_STATE=&quot;2&quot; RG_24_1_CALC_STATE=&quot;0&quot; RG_28_1_DATA_STATE=&quot;3&quot; RG_28_1_CALC_STATE=&quot;0&quot; RG_32_1_DATA_STATE=&quot;3&quot; RG_32_1_CALC_STATE=&quot;0&quot; RG_36_1_DATA_STATE=&quot;3&quot; RG_36_1_CALC_STATE=&quot;0&quot; RG_40_1_DATA_STATE=&quot;3&quot; RG_40_1_CALC_STATE=&quot;0&quot; RG_44_1_DATA_STATE=&quot;3&quot; RG_44_1_CALC_STATE=&quot;0&quot; RG_48_1_DATA_STATE=&quot;3&quot; RG_48_1_CALC_STATE=&quot;0&quot; RG_52_1=&quot;1770.000000&quot; RG_52_1_DATA_STATE=&quot;2&quot; RG_52_1_CALC_STATE=&quot;0&quot; RG_52_3=&quot;175.000000&quot; RG_52_3_DATA_STATE=&quot;1&quot; RG_52_3_CALC_STATE=&quot;0&quot; RG_52_4=&quot;48.000000&quot; RG_52_4_DATA_STATE=&quot;1&quot; RG_52_4_CALC_STATE=&quot;0&quot; RG_52_5=&quot;744.000000&quot; RG_52_5_DATA_STATE=&quot;1&quot; RG_52_5_CALC_STATE=&quot;0&quot; RG_52_6=&quot;215.000000&quot; RG_52_6_DATA_STATE=&quot;1&quot; RG_52_6_CALC_STATE=&quot;0&quot; RG_52_7=&quot;149.000000&quot; RG_52_7_DATA_STATE=&quot;1&quot; RG_52_7_CALC_STATE=&quot;0&quot; RG_52_8=&quot;181.000000&quot; RG_52_8_DATA_STATE=&quot;1&quot; RG_52_8_CALC_STATE=&quot;0&quot; RG_52_9=&quot;69.000000&quot; RG_52_9_DATA_STATE=&quot;1&quot; RG_52_9_CALC_STATE=&quot;0&quot; RG_52_10=&quot;88.000000&quot; RG_52_10_DATA_STATE=&quot;1&quot; RG_52_10_CALC_STATE=&quot;0&quot; RG_52_11=&quot;65.000000&quot; RG_52_11_DATA_STATE=&quot;1&quot; RG_52_11_CALC_STATE=&quot;0&quot; RG_52_12=&quot;36.000000&quot; RG_52_12_DATA_STATE=&quot;1&quot; RG_52_12_CALC_STATE=&quot;0&quot; RG_56_1=&quot;1646.160000&quot; RG_56_1_DATA_STATE=&quot;2&quot; RG_56_1_CALC_STATE=&quot;0&quot; RG_56_3=&quot;178.020000&quot; RG_56_3_DATA_STATE=&quot;1&quot; RG_56_3_CALC_STATE=&quot;0&quot; RG_56_4=&quot;49.700000&quot; RG_56_4_DATA_STATE=&quot;1&quot; RG_56_4_CALC_STATE=&quot;0&quot; RG_56_5=&quot;609.220000&quot; RG_56_5_DATA_STATE=&quot;1&quot; RG_56_5_CALC_STATE=&quot;0&quot; RG_56_6=&quot;216.840000&quot; RG_56_6_DATA_STATE=&quot;1&quot; RG_56_6_CALC_STATE=&quot;0&quot; RG_56_7=&quot;151.820000&quot; RG_56_7_DATA_STATE=&quot;1&quot; RG_56_7_CALC_STATE=&quot;0&quot; RG_56_8=&quot;192.550000&quot; RG_56_8_DATA_STATE=&quot;1&quot; RG_56_8_CALC_STATE=&quot;0&quot; RG_56_9=&quot;69.380000&quot; RG_56_9_DATA_STATE=&quot;1&quot; RG_56_9_CALC_STATE=&quot;0&quot; RG_56_10=&quot;74.580000&quot; RG_56_10_DATA_STATE=&quot;1&quot; RG_56_10_CALC_STATE=&quot;0&quot; RG_56_11=&quot;65.840000&quot; RG_56_11_DATA_STATE=&quot;1&quot; RG_56_11_CALC_STATE=&quot;0&quot; RG_56_12=&quot;38.210000&quot; RG_56_12_DATA_STATE=&quot;1&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13&quot; rs:forcenull=&quot;RG_28_1 RG_32_1 RG_36_1 RG_40_1 RG_44_1 RG_48_1 RG_60_1 RG_60_3 RG_60_4 RG_60_5 RG_60_6 RG_60_7 RG_60_8 RG_60_9 RG_60_10 RG_60_11 RG_60_12 RG_64_1 RG_64_3 RG_64_4 RG_64_5 RG_64_6 RG_64_7 RG_64_8 RG_64_9 RG_64_10 RG_64_11 RG_64_12 OrderPrintable StyleID&quot;/&gt;&#10;   &lt;z:row RowID=&quot;10&quot; LineID=&quot;__410605013_06__11&quot; RowType=&quot;DATA&quot; CLS_S_138=&quot;410605013&quot; CLS_DEPTH_138=&quot;7&quot; CLS_B_138=&quot;10606013&quot; CLS_S_142=&quot;06&quot; CLS_DEPTH_142=&quot;2&quot; CLS_B_142=&quot;10&quot; CLS_S_141=&quot;&quot; CLS_DEPTH_141=&quot;1&quot; CLS_B_141=&quot;0000&quot; CLS_S_139=&quot;11&quot; CLS_DEPTH_139=&quot;3&quot; CLS_B_139=&quot;110&quot; CLS_F_FullBusinessCode_138=&quot;10606013&quot; CLS_F_FullBusinessCode_142=&quot;10&quot; CLS_F_FullBusinessCode_141=&quot;0000&quot; CLS_F_FullBusinessCode_139=&quot;110&quot; RG_16_1_A_164=&quo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поселений&quot; RG_16_1_A_164_CALC_STATE=&quot;0&quot; RG_20_1=&quot;1874.000000&quot; RG_20_1_DATA_STATE=&quot;2&quot; RG_20_1_CALC_STATE=&quot;0&quot; RG_24_1=&quot;1563.310000&quot; RG_24_1_DATA_STATE=&quot;2&quot; RG_24_1_CALC_STATE=&quot;0&quot; RG_28_1_DATA_STATE=&quot;3&quot; RG_28_1_CALC_STATE=&quot;0&quot; RG_32_1_DATA_STATE=&quot;3&quot; RG_32_1_CALC_STATE=&quot;0&quot; RG_36_1_DATA_STATE=&quot;3&quot; RG_36_1_CALC_STATE=&quot;0&quot; RG_40_1_DATA_STATE=&quot;3&quot; RG_40_1_CALC_STATE=&quot;0&quot; RG_44_1_DATA_STATE=&quot;3&quot; RG_44_1_CALC_STATE=&quot;0&quot; RG_48_1_DATA_STATE=&quot;3&quot; RG_48_1_CALC_STATE=&quot;0&quot; RG_52_1=&quot;1874.000000&quot; RG_52_1_DATA_STATE=&quot;2&quot; RG_52_1_CALC_STATE=&quot;0&quot; RG_52_3=&quot;194.000000&quot; RG_52_3_DATA_STATE=&quot;1&quot; RG_52_3_CALC_STATE=&quot;0&quot; RG_52_4=&quot;135.000000&quot; RG_52_4_DATA_STATE=&quot;1&quot; RG_52_4_CALC_STATE=&quot;0&quot; RG_52_5=&quot;506.000000&quot; RG_52_5_DATA_STATE=&quot;1&quot; RG_52_5_CALC_STATE=&quot;0&quot; RG_52_6=&quot;285.000000&quot; RG_52_6_DATA_STATE=&quot;1&quot; RG_52_6_CALC_STATE=&quot;0&quot; RG_52_7=&quot;200.000000&quot; RG_52_7_DATA_STATE=&quot;1&quot; RG_52_7_CALC_STATE=&quot;0&quot; RG_52_8=&quot;233.000000&quot; RG_52_8_DATA_STATE=&quot;1&quot; RG_52_8_CALC_STATE=&quot;0&quot; RG_52_9=&quot;120.000000&quot; RG_52_9_DATA_STATE=&quot;1&quot; RG_52_9_CALC_STATE=&quot;0&quot; RG_52_10=&quot;44.000000&quot; RG_52_10_DATA_STATE=&quot;1&quot; RG_52_10_CALC_STATE=&quot;0&quot; RG_52_11=&quot;61.000000&quot; RG_52_11_DATA_STATE=&quot;1&quot; RG_52_11_CALC_STATE=&quot;0&quot; RG_52_12=&quot;96.000000&quot; RG_52_12_DATA_STATE=&quot;1&quot; RG_52_12_CALC_STATE=&quot;0&quot; RG_56_1=&quot;1563.310000&quot; RG_56_1_DATA_STATE=&quot;2&quot; RG_56_1_CALC_STATE=&quot;0&quot; RG_56_3=&quot;208.070000&quot; RG_56_3_DATA_STATE=&quot;1&quot; RG_56_3_CALC_STATE=&quot;0&quot; RG_56_4=&quot;123.440000&quot; RG_56_4_DATA_STATE=&quot;1&quot; RG_56_4_CALC_STATE=&quot;0&quot; RG_56_5=&quot;389.640000&quot; RG_56_5_DATA_STATE=&quot;1&quot; RG_56_5_CALC_STATE=&quot;0&quot; RG_56_6=&quot;232.630000&quot; RG_56_6_DATA_STATE=&quot;1&quot; RG_56_6_CALC_STATE=&quot;0&quot; RG_56_7=&quot;201.610000&quot; RG_56_7_DATA_STATE=&quot;1&quot; RG_56_7_CALC_STATE=&quot;0&quot; RG_56_8=&quot;180.870000&quot; RG_56_8_DATA_STATE=&quot;1&quot; RG_56_8_CALC_STATE=&quot;0&quot; RG_56_9=&quot;119.450000&quot; RG_56_9_DATA_STATE=&quot;1&quot; RG_56_9_CALC_STATE=&quot;0&quot; RG_56_10=&quot;11.990000&quot; RG_56_10_DATA_STATE=&quot;1&quot; RG_56_10_CALC_STATE=&quot;0&quot; RG_56_11=&quot;16.380000&quot; RG_56_11_DATA_STATE=&quot;1&quot; RG_56_11_CALC_STATE=&quot;0&quot; RG_56_12=&quot;79.230000&quot; RG_56_12_DATA_STATE=&quot;1&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14&quot; rs:forcenull=&quot;RG_28_1 RG_32_1 RG_36_1 RG_40_1 RG_44_1 RG_48_1 RG_60_1 RG_60_3 RG_60_4 RG_60_5 RG_60_6 RG_60_7 RG_60_8 RG_60_9 RG_60_10 RG_60_11 RG_60_12 RG_64_1 RG_64_3 RG_64_4 RG_64_5 RG_64_6 RG_64_7 RG_64_8 RG_64_9 RG_64_10 RG_64_11 RG_64_12 OrderPrintable StyleID&quot;/&gt;&#10;   &lt;z:row RowID=&quot;11&quot; LineID=&quot;__410605023_06__11&quot; RowType=&quot;DATA&quot; CLS_S_138=&quot;410605023&quot; CLS_DEPTH_138=&quot;7&quot; CLS_B_138=&quot;10606023&quot; CLS_S_142=&quot;06&quot; CLS_DEPTH_142=&quot;2&quot; CLS_B_142=&quot;10&quot; CLS_S_141=&quot;&quot; CLS_DEPTH_141=&quot;1&quot; CLS_B_141=&quot;0000&quot; CLS_S_139=&quot;11&quot; CLS_DEPTH_139=&quot;3&quot; CLS_B_139=&quot;110&quot; CLS_F_FullBusinessCode_138=&quot;10606023&quot; CLS_F_FullBusinessCode_142=&quot;10&quot; CLS_F_FullBusinessCode_141=&quot;0000&quot; CLS_F_FullBusinessCode_139=&quot;110&quot; RG_16_1_A_164=&quot;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поселений&quot; RG_16_1_A_164_CALC_STATE=&quot;0&quot; RG_20_1=&quot;492.000000&quot; RG_20_1_DATA_STATE=&quot;2&quot; RG_20_1_CALC_STATE=&quot;0&quot; RG_24_1=&quot;338.390000&quot; RG_24_1_DATA_STATE=&quot;2&quot; RG_24_1_CALC_STATE=&quot;0&quot; RG_28_1_DATA_STATE=&quot;3&quot; RG_28_1_CALC_STATE=&quot;0&quot; RG_32_1_DATA_STATE=&quot;3&quot; RG_32_1_CALC_STATE=&quot;0&quot; RG_36_1_DATA_STATE=&quot;3&quot; RG_36_1_CALC_STATE=&quot;0&quot; RG_40_1_DATA_STATE=&quot;3&quot; RG_40_1_CALC_STATE=&quot;0&quot; RG_44_1_DATA_STATE=&quot;3&quot; RG_44_1_CALC_STATE=&quot;0&quot; RG_48_1_DATA_STATE=&quot;3&quot; RG_48_1_CALC_STATE=&quot;0&quot; RG_52_1=&quot;492.000000&quot; RG_52_1_DATA_STATE=&quot;2&quot; RG_52_1_CALC_STATE=&quot;0&quot; RG_52_3=&quot;25.000000&quot; RG_52_3_DATA_STATE=&quot;1&quot; RG_52_3_CALC_STATE=&quot;0&quot; RG_52_4_DATA_STATE=&quot;3&quot; RG_52_4_CALC_STATE=&quot;0&quot; RG_52_5=&quot;404.000000&quot; RG_52_5_DATA_STATE=&quot;1&quot; RG_52_5_CALC_STATE=&quot;0&quot; RG_52_6=&quot;28.000000&quot; RG_52_6_DATA_STATE=&quot;1&quot; RG_52_6_CALC_STATE=&quot;0&quot; RG_52_7=&quot;10.000000&quot; RG_52_7_DATA_STATE=&quot;1&quot; RG_52_7_CALC_STATE=&quot;0&quot; RG_52_8=&quot;22.000000&quot; RG_52_8_DATA_STATE=&quot;1&quot; RG_52_8_CALC_STATE=&quot;0&quot; RG_52_9=&quot;2.000000&quot; RG_52_9_DATA_STATE=&quot;1&quot; RG_52_9_CALC_STATE=&quot;0&quot; RG_52_10_DATA_STATE=&quot;3&quot; RG_52_10_CALC_STATE=&quot;0&quot; RG_52_11_DATA_STATE=&quot;3&quot; RG_52_11_CALC_STATE=&quot;0&quot; RG_52_12=&quot;1.000000&quot; RG_52_12_DATA_STATE=&quot;1&quot; RG_52_12_CALC_STATE=&quot;0&quot; RG_56_1=&quot;338.390000&quot; RG_56_1_DATA_STATE=&quot;2&quot; RG_56_1_CALC_STATE=&quot;0&quot; RG_56_3=&quot;11.550000&quot; RG_56_3_DATA_STATE=&quot;1&quot; RG_56_3_CALC_STATE=&quot;0&quot; RG_56_4=&quot;4.990000&quot; RG_56_4_DATA_STATE=&quot;1&quot; RG_56_4_CALC_STATE=&quot;0&quot; RG_56_5=&quot;272.790000&quot; RG_56_5_DATA_STATE=&quot;1&quot; RG_56_5_CALC_STATE=&quot;0&quot; RG_56_6=&quot;10.500000&quot; RG_56_6_DATA_STATE=&quot;1&quot; RG_56_6_CALC_STATE=&quot;0&quot; RG_56_7=&quot;7.780000&quot; RG_56_7_DATA_STATE=&quot;1&quot; RG_56_7_CALC_STATE=&quot;0&quot; RG_56_8=&quot;22.650000&quot; RG_56_8_DATA_STATE=&quot;1&quot; RG_56_8_CALC_STATE=&quot;0&quot; RG_56_9=&quot;4.750000&quot; RG_56_9_DATA_STATE=&quot;1&quot; RG_56_9_CALC_STATE=&quot;0&quot; RG_56_10=&quot;.720000&quot; RG_56_10_DATA_STATE=&quot;1&quot; RG_56_10_CALC_STATE=&quot;0&quot; RG_56_11=&quot;.000000&quot; RG_56_11_DATA_STATE=&quot;1&quot; RG_56_11_CALC_STATE=&quot;0&quot; RG_56_12=&quot;2.660000&quot; RG_56_12_DATA_STATE=&quot;1&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15&quot; rs:forcenull=&quot;RG_28_1 RG_32_1 RG_36_1 RG_40_1 RG_44_1 RG_48_1 RG_52_4 RG_52_10 RG_52_11 RG_60_1 RG_60_3 RG_60_4 RG_60_5 RG_60_6 RG_60_7 RG_60_8 RG_60_9 RG_60_10 RG_60_11 RG_60_12 RG_64_1 RG_64_3 RG_64_4 RG_64_5 RG_64_6 RG_64_7 RG_64_8 RG_64_9 RG_64_10 RG_64_11 RG_64_12 OrderPrintable StyleID&quot;/&gt;&#10;   &lt;z:row RowID=&quot;84&quot; LineID=&quot;__4107___&quot; RowType=&quot;DATA&quot; CLS_S_138=&quot;4107&quot; CLS_DEPTH_138=&quot;4&quot; CLS_B_138=&quot;10700000&quot; CLS_S_142=&quot;&quot; CLS_DEPTH_142=&quot;1&quot; CLS_B_142=&quot;00&quot; CLS_S_141=&quot;&quot; CLS_DEPTH_141=&quot;1&quot; CLS_B_141=&quot;0000&quot; CLS_S_139=&quot;&quot; CLS_DEPTH_139=&quot;1&quot; CLS_B_139=&quot;000&quot; CLS_F_FullBusinessCode_138=&quot;10700000&quot; CLS_F_FullBusinessCode_142=&quot;00&quot; CLS_F_FullBusinessCode_141=&quot;0000&quot; CLS_F_FullBusinessCode_139=&quot;000&quot; RG_16_1_A_164=&quot;НАЛОГИ, СБОРЫ И РЕГУЛЯРНЫЕ ПЛАТЕЖИ ЗА ПОЛЬЗОВАНИЕ ПРИРОДНЫМИ РЕСУРСАМИ&quot; RG_16_1_A_164_CALC_STATE=&quot;0&quot; RG_20_1_DATA_STATE=&quot;3&quot; RG_20_1_CALC_STATE=&quot;0&quot; RG_24_1=&quot;-27.820000&quot; RG_24_1_DATA_STATE=&quot;2&quot; RG_24_1_CALC_STATE=&quot;0&quot; RG_28_1=&quot;398280.430000&quot; RG_28_1_DATA_STATE=&quot;2&quot; RG_28_1_CALC_STATE=&quot;0&quot; RG_32_1=&quot;392401.290000&quot; RG_32_1_DATA_STATE=&quot;2&quot; RG_32_1_CALC_STATE=&quot;0&quot; RG_36_1_DATA_STATE=&quot;3&quot; RG_36_1_CALC_STATE=&quot;0&quot; RG_40_1=&quot;-27.820000&quot; RG_40_1_DATA_STATE=&quot;2&quot; RG_40_1_CALC_STATE=&quot;0&quot; RG_44_1=&quot;368373.300000&quot; RG_44_1_DATA_STATE=&quot;2&quot; RG_44_1_CALC_STATE=&quot;0&quot; RG_48_1=&quot;362904.200000&quot; RG_48_1_DATA_STATE=&quot;2&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quot;29907.130000&quot; RG_60_1_DATA_STATE=&quot;2&quot; RG_60_1_CALC_STATE=&quot;0&quot; RG_60_3=&quot;1466.910000&quot; RG_60_3_DATA_STATE=&quot;2&quot; RG_60_3_CALC_STATE=&quot;0&quot; RG_60_4=&quot;1785.810000&quot; RG_60_4_DATA_STATE=&quot;2&quot; RG_60_4_CALC_STATE=&quot;0&quot; RG_60_5=&quot;8772.040000&quot; RG_60_5_DATA_STATE=&quot;2&quot; RG_60_5_CALC_STATE=&quot;0&quot; RG_60_6=&quot;2037.010000&quot; RG_60_6_DATA_STATE=&quot;2&quot; RG_60_6_CALC_STATE=&quot;0&quot; RG_60_7=&quot;2485.030000&quot; RG_60_7_DATA_STATE=&quot;2&quot; RG_60_7_CALC_STATE=&quot;0&quot; RG_60_8=&quot;1606.250000&quot; RG_60_8_DATA_STATE=&quot;2&quot; RG_60_8_CALC_STATE=&quot;0&quot; RG_60_9=&quot;1761.950000&quot; RG_60_9_DATA_STATE=&quot;2&quot; RG_60_9_CALC_STATE=&quot;0&quot; RG_60_10=&quot;1613.960000&quot; RG_60_10_DATA_STATE=&quot;2&quot; RG_60_10_CALC_STATE=&quot;0&quot; RG_60_11=&quot;6725.250000&quot; RG_60_11_DATA_STATE=&quot;2&quot; RG_60_11_CALC_STATE=&quot;0&quot; RG_60_12=&quot;1652.920000&quot; RG_60_12_DATA_STATE=&quot;2&quot; RG_60_12_CALC_STATE=&quot;0&quot; RG_64_1=&quot;29497.090000&quot; RG_64_1_DATA_STATE=&quot;2&quot; RG_64_1_CALC_STATE=&quot;0&quot; RG_64_3=&quot;1390.760000&quot; RG_64_3_DATA_STATE=&quot;2&quot; RG_64_3_CALC_STATE=&quot;0&quot; RG_64_4=&quot;1733.410000&quot; RG_64_4_DATA_STATE=&quot;2&quot; RG_64_4_CALC_STATE=&quot;0&quot; RG_64_5=&quot;8596.970000&quot; RG_64_5_DATA_STATE=&quot;2&quot; RG_64_5_CALC_STATE=&quot;0&quot; RG_64_6=&quot;2037.010000&quot; RG_64_6_DATA_STATE=&quot;2&quot; RG_64_6_CALC_STATE=&quot;0&quot; RG_64_7=&quot;2455.960000&quot; RG_64_7_DATA_STATE=&quot;2&quot; RG_64_7_CALC_STATE=&quot;0&quot; RG_64_8=&quot;1561.600000&quot; RG_64_8_DATA_STATE=&quot;2&quot; RG_64_8_CALC_STATE=&quot;0&quot; RG_64_9=&quot;1755.350000&quot; RG_64_9_DATA_STATE=&quot;2&quot; RG_64_9_CALC_STATE=&quot;0&quot; RG_64_10=&quot;1587.860000&quot; RG_64_10_DATA_STATE=&quot;2&quot; RG_64_10_CALC_STATE=&quot;0&quot; RG_64_11=&quot;6725.250000&quot; RG_64_11_DATA_STATE=&quot;2&quot; RG_64_11_CALC_STATE=&quot;0&quot; RG_64_12=&quot;1652.920000&quot; RG_64_12_DATA_STATE=&quot;2&quot; RG_64_12_CALC_STATE=&quot;0&quot; OrderAdHoc=&quot;16&quot; StyleID=&quot;1&quot; rs:forcenull=&quot;RG_20_1 RG_36_1 RG_52_1 RG_52_3 RG_52_4 RG_52_5 RG_52_6 RG_52_7 RG_52_8 RG_52_9 RG_52_10 RG_52_11 RG_52_12 RG_56_1 RG_56_3 RG_56_4 RG_56_5 RG_56_6 RG_56_7 RG_56_8 RG_56_9 RG_56_10 RG_56_11 RG_56_12 OrderPrintable&quot;/&gt;&#10;   &lt;z:row RowID=&quot;12&quot; LineID=&quot;__41070102_01__11&quot; RowType=&quot;DATA&quot; CLS_S_138=&quot;41070102&quot; CLS_DEPTH_138=&quot;6&quot; CLS_B_138=&quot;10701020&quot; CLS_S_142=&quot;01&quot; CLS_DEPTH_142=&quot;2&quot; CLS_B_142=&quot;01&quot; CLS_S_141=&quot;&quot; CLS_DEPTH_141=&quot;1&quot; CLS_B_141=&quot;0000&quot; CLS_S_139=&quot;11&quot; CLS_DEPTH_139=&quot;3&quot; CLS_B_139=&quot;110&quot; CLS_F_FullBusinessCode_138=&quot;10701020&quot; CLS_F_FullBusinessCode_142=&quot;01&quot; CLS_F_FullBusinessCode_141=&quot;0000&quot; CLS_F_FullBusinessCode_139=&quot;110&quot; RG_16_1_A_164=&quot;Налог на добычу общераспространенных полезных ископаемых&quot; RG_16_1_A_164_CALC_STATE=&quot;0&quot; RG_20_1_DATA_STATE=&quot;3&quot; RG_20_1_CALC_STATE=&quot;0&quot; RG_24_1=&quot;-27.820000&quot; RG_24_1_DATA_STATE=&quot;2&quot; RG_24_1_CALC_STATE=&quot;0&quot; RG_28_1_DATA_STATE=&quot;3&quot; RG_28_1_CALC_STATE=&quot;0&quot; RG_32_1_DATA_STATE=&quot;3&quot; RG_32_1_CALC_STATE=&quot;0&quot; RG_36_1_DATA_STATE=&quot;3&quot; RG_36_1_CALC_STATE=&quot;0&quot; RG_40_1=&quot;-27.82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17&quot; rs:forcenull=&quot;RG_20_1 RG_28_1 RG_32_1 RG_36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85&quot; LineID=&quot;__4108___&quot; RowType=&quot;DATA&quot; CLS_S_138=&quot;4108&quot; CLS_DEPTH_138=&quot;4&quot; CLS_B_138=&quot;10800000&quot; CLS_S_142=&quot;&quot; CLS_DEPTH_142=&quot;1&quot; CLS_B_142=&quot;00&quot; CLS_S_141=&quot;&quot; CLS_DEPTH_141=&quot;1&quot; CLS_B_141=&quot;0000&quot; CLS_S_139=&quot;&quot; CLS_DEPTH_139=&quot;1&quot; CLS_B_139=&quot;000&quot; CLS_F_FullBusinessCode_138=&quot;10800000&quot; CLS_F_FullBusinessCode_142=&quot;00&quot; CLS_F_FullBusinessCode_141=&quot;0000&quot; CLS_F_FullBusinessCode_139=&quot;000&quot; RG_16_1_A_164=&quot;ГОСУДАРСТВЕННАЯ ПОШЛИНА&quot; RG_16_1_A_164_CALC_STATE=&quot;0&quot; RG_20_1=&quot;1635.000000&quot; RG_20_1_DATA_STATE=&quot;2&quot; RG_20_1_CALC_STATE=&quot;0&quot; RG_24_1=&quot;3062.850000&quot; RG_24_1_DATA_STATE=&quot;2&quot; RG_24_1_CALC_STATE=&quot;0&quot; RG_28_1=&quot;398280.430000&quot; RG_28_1_DATA_STATE=&quot;2&quot; RG_28_1_CALC_STATE=&quot;0&quot; RG_32_1=&quot;392401.290000&quot; RG_32_1_DATA_STATE=&quot;2&quot; RG_32_1_CALC_STATE=&quot;0&quot; RG_36_1=&quot;1634.000000&quot; RG_36_1_DATA_STATE=&quot;2&quot; RG_36_1_CALC_STATE=&quot;0&quot; RG_40_1=&quot;3061.650000&quot; RG_40_1_DATA_STATE=&quot;2&quot; RG_40_1_CALC_STATE=&quot;0&quot; RG_44_1=&quot;368373.300000&quot; RG_44_1_DATA_STATE=&quot;2&quot; RG_44_1_CALC_STATE=&quot;0&quot; RG_48_1=&quot;362904.200000&quot; RG_48_1_DATA_STATE=&quot;2&quot; RG_48_1_CALC_STATE=&quot;0&quot; RG_52_1=&quot;1.000000&quot; RG_52_1_DATA_STATE=&quot;2&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quot;1.000000&quot; RG_52_11_DATA_STATE=&quot;2&quot; RG_52_11_CALC_STATE=&quot;0&quot; RG_52_12_DATA_STATE=&quot;3&quot; RG_52_12_CALC_STATE=&quot;0&quot; RG_56_1=&quot;1.200000&quot; RG_56_1_DATA_STATE=&quot;2&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quot;1.200000&quot; RG_56_11_DATA_STATE=&quot;2&quot; RG_56_11_CALC_STATE=&quot;0&quot; RG_56_12_DATA_STATE=&quot;3&quot; RG_56_12_CALC_STATE=&quot;0&quot; RG_60_1=&quot;29907.130000&quot; RG_60_1_DATA_STATE=&quot;2&quot; RG_60_1_CALC_STATE=&quot;0&quot; RG_60_3=&quot;1466.910000&quot; RG_60_3_DATA_STATE=&quot;2&quot; RG_60_3_CALC_STATE=&quot;0&quot; RG_60_4=&quot;1785.810000&quot; RG_60_4_DATA_STATE=&quot;2&quot; RG_60_4_CALC_STATE=&quot;0&quot; RG_60_5=&quot;8772.040000&quot; RG_60_5_DATA_STATE=&quot;2&quot; RG_60_5_CALC_STATE=&quot;0&quot; RG_60_6=&quot;2037.010000&quot; RG_60_6_DATA_STATE=&quot;2&quot; RG_60_6_CALC_STATE=&quot;0&quot; RG_60_7=&quot;2485.030000&quot; RG_60_7_DATA_STATE=&quot;2&quot; RG_60_7_CALC_STATE=&quot;0&quot; RG_60_8=&quot;1606.250000&quot; RG_60_8_DATA_STATE=&quot;2&quot; RG_60_8_CALC_STATE=&quot;0&quot; RG_60_9=&quot;1761.950000&quot; RG_60_9_DATA_STATE=&quot;2&quot; RG_60_9_CALC_STATE=&quot;0&quot; RG_60_10=&quot;1613.960000&quot; RG_60_10_DATA_STATE=&quot;2&quot; RG_60_10_CALC_STATE=&quot;0&quot; RG_60_11=&quot;6725.250000&quot; RG_60_11_DATA_STATE=&quot;2&quot; RG_60_11_CALC_STATE=&quot;0&quot; RG_60_12=&quot;1652.920000&quot; RG_60_12_DATA_STATE=&quot;2&quot; RG_60_12_CALC_STATE=&quot;0&quot; RG_64_1=&quot;29497.090000&quot; RG_64_1_DATA_STATE=&quot;2&quot; RG_64_1_CALC_STATE=&quot;0&quot; RG_64_3=&quot;1390.760000&quot; RG_64_3_DATA_STATE=&quot;2&quot; RG_64_3_CALC_STATE=&quot;0&quot; RG_64_4=&quot;1733.410000&quot; RG_64_4_DATA_STATE=&quot;2&quot; RG_64_4_CALC_STATE=&quot;0&quot; RG_64_5=&quot;8596.970000&quot; RG_64_5_DATA_STATE=&quot;2&quot; RG_64_5_CALC_STATE=&quot;0&quot; RG_64_6=&quot;2037.010000&quot; RG_64_6_DATA_STATE=&quot;2&quot; RG_64_6_CALC_STATE=&quot;0&quot; RG_64_7=&quot;2455.960000&quot; RG_64_7_DATA_STATE=&quot;2&quot; RG_64_7_CALC_STATE=&quot;0&quot; RG_64_8=&quot;1561.600000&quot; RG_64_8_DATA_STATE=&quot;2&quot; RG_64_8_CALC_STATE=&quot;0&quot; RG_64_9=&quot;1755.350000&quot; RG_64_9_DATA_STATE=&quot;2&quot; RG_64_9_CALC_STATE=&quot;0&quot; RG_64_10=&quot;1587.860000&quot; RG_64_10_DATA_STATE=&quot;2&quot; RG_64_10_CALC_STATE=&quot;0&quot; RG_64_11=&quot;6725.250000&quot; RG_64_11_DATA_STATE=&quot;2&quot; RG_64_11_CALC_STATE=&quot;0&quot; RG_64_12=&quot;1652.920000&quot; RG_64_12_DATA_STATE=&quot;2&quot; RG_64_12_CALC_STATE=&quot;0&quot; OrderAdHoc=&quot;18&quot; StyleID=&quot;1&quot; rs:forcenull=&quot;RG_52_3 RG_52_4 RG_52_5 RG_52_6 RG_52_7 RG_52_8 RG_52_9 RG_52_10 RG_52_12 RG_56_3 RG_56_4 RG_56_5 RG_56_6 RG_56_7 RG_56_8 RG_56_9 RG_56_10 RG_56_12 OrderPrintable&quot;/&gt;&#10;   &lt;z:row RowID=&quot;13&quot; LineID=&quot;__41080301_01__11&quot; RowType=&quot;DATA&quot; CLS_S_138=&quot;41080301&quot; CLS_DEPTH_138=&quot;6&quot; CLS_B_138=&quot;10803010&quot; CLS_S_142=&quot;01&quot; CLS_DEPTH_142=&quot;2&quot; CLS_B_142=&quot;01&quot; CLS_S_141=&quot;&quot; CLS_DEPTH_141=&quot;1&quot; CLS_B_141=&quot;0000&quot; CLS_S_139=&quot;11&quot; CLS_DEPTH_139=&quot;3&quot; CLS_B_139=&quot;110&quot; CLS_F_FullBusinessCode_138=&quot;10803010&quot; CLS_F_FullBusinessCode_142=&quot;01&quot; CLS_F_FullBusinessCode_141=&quot;0000&quot; CLS_F_FullBusinessCode_139=&quot;110&quot; RG_16_1_A_164=&quo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quot; RG_16_1_A_164_CALC_STATE=&quot;0&quot; RG_20_1=&quot;500.000000&quot; RG_20_1_DATA_STATE=&quot;2&quot; RG_20_1_CALC_STATE=&quot;0&quot; RG_24_1=&quot;447.400000&quot; RG_24_1_DATA_STATE=&quot;2&quot; RG_24_1_CALC_STATE=&quot;0&quot; RG_28_1_DATA_STATE=&quot;3&quot; RG_28_1_CALC_STATE=&quot;0&quot; RG_32_1_DATA_STATE=&quot;3&quot; RG_32_1_CALC_STATE=&quot;0&quot; RG_36_1=&quot;500.000000&quot; RG_36_1_DATA_STATE=&quot;1&quot; RG_36_1_CALC_STATE=&quot;0&quot; RG_40_1=&quot;447.40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19&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14&quot; LineID=&quot;__41080402_01__11&quot; RowType=&quot;DATA&quot; CLS_S_138=&quot;41080402&quot; CLS_DEPTH_138=&quot;6&quot; CLS_B_138=&quot;10804020&quot; CLS_S_142=&quot;01&quot; CLS_DEPTH_142=&quot;2&quot; CLS_B_142=&quot;01&quot; CLS_S_141=&quot;&quot; CLS_DEPTH_141=&quot;1&quot; CLS_B_141=&quot;0000&quot; CLS_S_139=&quot;11&quot; CLS_DEPTH_139=&quot;3&quot; CLS_B_139=&quot;110&quot; CLS_F_FullBusinessCode_138=&quot;10804020&quot; CLS_F_FullBusinessCode_142=&quot;01&quot; CLS_F_FullBusinessCode_141=&quot;0000&quot; CLS_F_FullBusinessCode_139=&quot;110&quot; RG_16_1_A_164=&quo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quot; RG_16_1_A_164_CALC_STATE=&quot;0&quot; RG_20_1=&quot;1.000000&quot; RG_20_1_DATA_STATE=&quot;2&quot; RG_20_1_CALC_STATE=&quot;0&quot; RG_24_1=&quot;1.200000&quot; RG_24_1_DATA_STATE=&quot;2&quot; RG_24_1_CALC_STATE=&quot;0&quot; RG_28_1_DATA_STATE=&quot;3&quot; RG_28_1_CALC_STATE=&quot;0&quot; RG_32_1_DATA_STATE=&quot;3&quot; RG_32_1_CALC_STATE=&quot;0&quot; RG_36_1_DATA_STATE=&quot;3&quot; RG_36_1_CALC_STATE=&quot;0&quot; RG_40_1_DATA_STATE=&quot;3&quot; RG_40_1_CALC_STATE=&quot;0&quot; RG_44_1_DATA_STATE=&quot;3&quot; RG_44_1_CALC_STATE=&quot;0&quot; RG_48_1_DATA_STATE=&quot;3&quot; RG_48_1_CALC_STATE=&quot;0&quot; RG_52_1=&quot;1.000000&quot; RG_52_1_DATA_STATE=&quot;2&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quot;1.000000&quot; RG_52_11_DATA_STATE=&quot;1&quot; RG_52_11_CALC_STATE=&quot;0&quot; RG_52_12_DATA_STATE=&quot;3&quot; RG_52_12_CALC_STATE=&quot;0&quot; RG_56_1=&quot;1.200000&quot; RG_56_1_DATA_STATE=&quot;2&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quot;1.200000&quot; RG_56_11_DATA_STATE=&quot;1&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20&quot; rs:forcenull=&quot;RG_28_1 RG_32_1 RG_36_1 RG_40_1 RG_44_1 RG_48_1 RG_52_3 RG_52_4 RG_52_5 RG_52_6 RG_52_7 RG_52_8 RG_52_9 RG_52_10 RG_52_12 RG_56_3 RG_56_4 RG_56_5 RG_56_6 RG_56_7 RG_56_8 RG_56_9 RG_56_10 RG_56_12 RG_60_1 RG_60_3 RG_60_4 RG_60_5 RG_60_6 RG_60_7 RG_60_8 RG_60_9 RG_60_10 RG_60_11 RG_60_12 RG_64_1 RG_64_3 RG_64_4 RG_64_5 RG_64_6 RG_64_7 RG_64_8 RG_64_9 RG_64_10 RG_64_11 RG_64_12 OrderPrintable StyleID&quot;/&gt;&#10;   &lt;z:row RowID=&quot;15&quot; LineID=&quot;__4108070E_01__11&quot; RowType=&quot;DATA&quot; CLS_S_138=&quot;4108070E&quot; CLS_DEPTH_138=&quot;6&quot; CLS_B_138=&quot;10807140&quot; CLS_S_142=&quot;01&quot; CLS_DEPTH_142=&quot;2&quot; CLS_B_142=&quot;01&quot; CLS_S_141=&quot;&quot; CLS_DEPTH_141=&quot;1&quot; CLS_B_141=&quot;0000&quot; CLS_S_139=&quot;11&quot; CLS_DEPTH_139=&quot;3&quot; CLS_B_139=&quot;110&quot; CLS_F_FullBusinessCode_138=&quot;10807140&quot; CLS_F_FullBusinessCode_142=&quot;01&quot; CLS_F_FullBusinessCode_141=&quot;0000&quot; CLS_F_FullBusinessCode_139=&quot;110&quot; RG_16_1_A_164=&quo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выдачей регистрационных знаков, приемом квалификационных экзаменов на получение права на управление транспортными средствами&quot; RG_16_1_A_164_CALC_STATE=&quot;0&quot; RG_20_1=&quot;1134.000000&quot; RG_20_1_DATA_STATE=&quot;2&quot; RG_20_1_CALC_STATE=&quot;0&quot; RG_24_1=&quot;2614.250000&quot; RG_24_1_DATA_STATE=&quot;2&quot; RG_24_1_CALC_STATE=&quot;0&quot; RG_28_1_DATA_STATE=&quot;3&quot; RG_28_1_CALC_STATE=&quot;0&quot; RG_32_1_DATA_STATE=&quot;3&quot; RG_32_1_CALC_STATE=&quot;0&quot; RG_36_1=&quot;1134.000000&quot; RG_36_1_DATA_STATE=&quot;1&quot; RG_36_1_CALC_STATE=&quot;0&quot; RG_40_1=&quot;2614.25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21&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86&quot; LineID=&quot;__4109___&quot; RowType=&quot;DATA&quot; CLS_S_138=&quot;4109&quot; CLS_DEPTH_138=&quot;4&quot; CLS_B_138=&quot;10900000&quot; CLS_S_142=&quot;&quot; CLS_DEPTH_142=&quot;1&quot; CLS_B_142=&quot;00&quot; CLS_S_141=&quot;&quot; CLS_DEPTH_141=&quot;1&quot; CLS_B_141=&quot;0000&quot; CLS_S_139=&quot;&quot; CLS_DEPTH_139=&quot;1&quot; CLS_B_139=&quot;000&quot; CLS_F_FullBusinessCode_138=&quot;10900000&quot; CLS_F_FullBusinessCode_142=&quot;00&quot; CLS_F_FullBusinessCode_141=&quot;0000&quot; CLS_F_FullBusinessCode_139=&quot;000&quot; RG_16_1_A_164=&quot;ЗАДОЛЖЕННОСТЬ И ПЕРЕРАСЧЕТЫ ПО ОТМЕНЕННЫМ НАЛОГАМ, СБОРАМ И ИНЫМ ОБЯЗАТЕЛЬНЫМ ПЛАТЕЖАМ&quot; RG_16_1_A_164_CALC_STATE=&quot;0&quot; RG_20_1=&quot;2.000000&quot; RG_20_1_DATA_STATE=&quot;2&quot; RG_20_1_CALC_STATE=&quot;0&quot; RG_24_1=&quot;66.790000&quot; RG_24_1_DATA_STATE=&quot;2&quot; RG_24_1_CALC_STATE=&quot;0&quot; RG_28_1=&quot;398280.430000&quot; RG_28_1_DATA_STATE=&quot;2&quot; RG_28_1_CALC_STATE=&quot;0&quot; RG_32_1=&quot;392401.290000&quot; RG_32_1_DATA_STATE=&quot;2&quot; RG_32_1_CALC_STATE=&quot;0&quot; RG_36_1_DATA_STATE=&quot;3&quot; RG_36_1_CALC_STATE=&quot;0&quot; RG_40_1=&quot;26.730000&quot; RG_40_1_DATA_STATE=&quot;2&quot; RG_40_1_CALC_STATE=&quot;0&quot; RG_44_1=&quot;368373.300000&quot; RG_44_1_DATA_STATE=&quot;2&quot; RG_44_1_CALC_STATE=&quot;0&quot; RG_48_1=&quot;362904.200000&quot; RG_48_1_DATA_STATE=&quot;2&quot; RG_48_1_CALC_STATE=&quot;0&quot; RG_52_1=&quot;2.000000&quot; RG_52_1_DATA_STATE=&quot;2&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quot;2.000000&quot; RG_52_10_DATA_STATE=&quot;2&quot; RG_52_10_CALC_STATE=&quot;0&quot; RG_52_11_DATA_STATE=&quot;3&quot; RG_52_11_CALC_STATE=&quot;0&quot; RG_52_12_DATA_STATE=&quot;3&quot; RG_52_12_CALC_STATE=&quot;0&quot; RG_56_1=&quot;40.060000&quot; RG_56_1_DATA_STATE=&quot;2&quot; RG_56_1_CALC_STATE=&quot;0&quot; RG_56_3=&quot;.160000&quot; RG_56_3_DATA_STATE=&quot;2&quot; RG_56_3_CALC_STATE=&quot;0&quot; RG_56_4=&quot;.090000&quot; RG_56_4_DATA_STATE=&quot;2&quot; RG_56_4_CALC_STATE=&quot;0&quot; RG_56_5=&quot;39.050000&quot; RG_56_5_DATA_STATE=&quot;2&quot; RG_56_5_CALC_STATE=&quot;0&quot; RG_56_6=&quot;-3.320000&quot; RG_56_6_DATA_STATE=&quot;2&quot; RG_56_6_CALC_STATE=&quot;0&quot; RG_56_7=&quot;.540000&quot; RG_56_7_DATA_STATE=&quot;2&quot; RG_56_7_CALC_STATE=&quot;0&quot; RG_56_8=&quot;.300000&quot; RG_56_8_DATA_STATE=&quot;2&quot; RG_56_8_CALC_STATE=&quot;0&quot; RG_56_9=&quot;.360000&quot; RG_56_9_DATA_STATE=&quot;2&quot; RG_56_9_CALC_STATE=&quot;0&quot; RG_56_10=&quot;2.260000&quot; RG_56_10_DATA_STATE=&quot;2&quot; RG_56_10_CALC_STATE=&quot;0&quot; RG_56_11=&quot;.080000&quot; RG_56_11_DATA_STATE=&quot;2&quot; RG_56_11_CALC_STATE=&quot;0&quot; RG_56_12=&quot;.540000&quot; RG_56_12_DATA_STATE=&quot;2&quot; RG_56_12_CALC_STATE=&quot;0&quot; RG_60_1=&quot;29907.130000&quot; RG_60_1_DATA_STATE=&quot;2&quot; RG_60_1_CALC_STATE=&quot;0&quot; RG_60_3=&quot;1466.910000&quot; RG_60_3_DATA_STATE=&quot;2&quot; RG_60_3_CALC_STATE=&quot;0&quot; RG_60_4=&quot;1785.810000&quot; RG_60_4_DATA_STATE=&quot;2&quot; RG_60_4_CALC_STATE=&quot;0&quot; RG_60_5=&quot;8772.040000&quot; RG_60_5_DATA_STATE=&quot;2&quot; RG_60_5_CALC_STATE=&quot;0&quot; RG_60_6=&quot;2037.010000&quot; RG_60_6_DATA_STATE=&quot;2&quot; RG_60_6_CALC_STATE=&quot;0&quot; RG_60_7=&quot;2485.030000&quot; RG_60_7_DATA_STATE=&quot;2&quot; RG_60_7_CALC_STATE=&quot;0&quot; RG_60_8=&quot;1606.250000&quot; RG_60_8_DATA_STATE=&quot;2&quot; RG_60_8_CALC_STATE=&quot;0&quot; RG_60_9=&quot;1761.950000&quot; RG_60_9_DATA_STATE=&quot;2&quot; RG_60_9_CALC_STATE=&quot;0&quot; RG_60_10=&quot;1613.960000&quot; RG_60_10_DATA_STATE=&quot;2&quot; RG_60_10_CALC_STATE=&quot;0&quot; RG_60_11=&quot;6725.250000&quot; RG_60_11_DATA_STATE=&quot;2&quot; RG_60_11_CALC_STATE=&quot;0&quot; RG_60_12=&quot;1652.920000&quot; RG_60_12_DATA_STATE=&quot;2&quot; RG_60_12_CALC_STATE=&quot;0&quot; RG_64_1=&quot;29497.090000&quot; RG_64_1_DATA_STATE=&quot;2&quot; RG_64_1_CALC_STATE=&quot;0&quot; RG_64_3=&quot;1390.760000&quot; RG_64_3_DATA_STATE=&quot;2&quot; RG_64_3_CALC_STATE=&quot;0&quot; RG_64_4=&quot;1733.410000&quot; RG_64_4_DATA_STATE=&quot;2&quot; RG_64_4_CALC_STATE=&quot;0&quot; RG_64_5=&quot;8596.970000&quot; RG_64_5_DATA_STATE=&quot;2&quot; RG_64_5_CALC_STATE=&quot;0&quot; RG_64_6=&quot;2037.010000&quot; RG_64_6_DATA_STATE=&quot;2&quot; RG_64_6_CALC_STATE=&quot;0&quot; RG_64_7=&quot;2455.960000&quot; RG_64_7_DATA_STATE=&quot;2&quot; RG_64_7_CALC_STATE=&quot;0&quot; RG_64_8=&quot;1561.600000&quot; RG_64_8_DATA_STATE=&quot;2&quot; RG_64_8_CALC_STATE=&quot;0&quot; RG_64_9=&quot;1755.350000&quot; RG_64_9_DATA_STATE=&quot;2&quot; RG_64_9_CALC_STATE=&quot;0&quot; RG_64_10=&quot;1587.860000&quot; RG_64_10_DATA_STATE=&quot;2&quot; RG_64_10_CALC_STATE=&quot;0&quot; RG_64_11=&quot;6725.250000&quot; RG_64_11_DATA_STATE=&quot;2&quot; RG_64_11_CALC_STATE=&quot;0&quot; RG_64_12=&quot;1652.920000&quot; RG_64_12_DATA_STATE=&quot;2&quot; RG_64_12_CALC_STATE=&quot;0&quot; OrderAdHoc=&quot;22&quot; StyleID=&quot;1&quot; rs:forcenull=&quot;RG_36_1 RG_52_3 RG_52_4 RG_52_5 RG_52_6 RG_52_7 RG_52_8 RG_52_9 RG_52_11 RG_52_12 OrderPrintable&quot;/&gt;&#10;   &lt;z:row RowID=&quot;16&quot; LineID=&quot;__41090103_05__11&quot; RowType=&quot;DATA&quot; CLS_S_138=&quot;41090103&quot; CLS_DEPTH_138=&quot;6&quot; CLS_B_138=&quot;10901030&quot; CLS_S_142=&quot;05&quot; CLS_DEPTH_142=&quot;2&quot; CLS_B_142=&quot;05&quot; CLS_S_141=&quot;&quot; CLS_DEPTH_141=&quot;1&quot; CLS_B_141=&quot;0000&quot; CLS_S_139=&quot;11&quot; CLS_DEPTH_139=&quot;3&quot; CLS_B_139=&quot;110&quot; CLS_F_FullBusinessCode_138=&quot;10901030&quot; CLS_F_FullBusinessCode_142=&quot;05&quot; CLS_F_FullBusinessCode_141=&quot;0000&quot; CLS_F_FullBusinessCode_139=&quot;110&quot; RG_16_1_A_164=&quot;Налог на прибыль организаций, зачислявшийся до 1 января 2005 года в местные бюджеты, мобилизуемый на территориях муниципальных районов&quot; RG_16_1_A_164_CALC_STATE=&quot;0&quot; RG_20_1_DATA_STATE=&quot;3&quot; RG_20_1_CALC_STATE=&quot;0&quot; RG_24_1=&quot;9.970000&quot; RG_24_1_DATA_STATE=&quot;2&quot; RG_24_1_CALC_STATE=&quot;0&quot; RG_28_1_DATA_STATE=&quot;3&quot; RG_28_1_CALC_STATE=&quot;0&quot; RG_32_1_DATA_STATE=&quot;3&quot; RG_32_1_CALC_STATE=&quot;0&quot; RG_36_1_DATA_STATE=&quot;3&quot; RG_36_1_CALC_STATE=&quot;0&quot; RG_40_1=&quot;9.97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23&quot; rs:forcenull=&quot;RG_20_1 RG_28_1 RG_32_1 RG_36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17&quot; LineID=&quot;__410903021_05__11&quot; RowType=&quot;DATA&quot; CLS_S_138=&quot;410903021&quot; CLS_DEPTH_138=&quot;7&quot; CLS_B_138=&quot;10903021&quot; CLS_S_142=&quot;05&quot; CLS_DEPTH_142=&quot;2&quot; CLS_B_142=&quot;05&quot; CLS_S_141=&quot;&quot; CLS_DEPTH_141=&quot;1&quot; CLS_B_141=&quot;0000&quot; CLS_S_139=&quot;11&quot; CLS_DEPTH_139=&quot;3&quot; CLS_B_139=&quot;110&quot; CLS_F_FullBusinessCode_138=&quot;10903021&quot; CLS_F_FullBusinessCode_142=&quot;05&quot; CLS_F_FullBusinessCode_141=&quot;0000&quot; CLS_F_FullBusinessCode_139=&quot;110&quot; RG_16_1_A_164=&quot;Платежи за добычу общераспространенных полезных ископаемых, мобилизуемые на территориях муниципальных районов&quot; RG_16_1_A_164_CALC_STATE=&quot;0&quot; RG_20_1_DATA_STATE=&quot;3&quot; RG_20_1_CALC_STATE=&quot;0&quot; RG_24_1=&quot;5.410000&quot; RG_24_1_DATA_STATE=&quot;2&quot; RG_24_1_CALC_STATE=&quot;0&quot; RG_28_1_DATA_STATE=&quot;3&quot; RG_28_1_CALC_STATE=&quot;0&quot; RG_32_1_DATA_STATE=&quot;3&quot; RG_32_1_CALC_STATE=&quot;0&quot; RG_36_1_DATA_STATE=&quot;3&quot; RG_36_1_CALC_STATE=&quot;0&quot; RG_40_1=&quot;5.41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24&quot; rs:forcenull=&quot;RG_20_1 RG_28_1 RG_32_1 RG_36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18&quot; LineID=&quot;__41090401_02__11&quot; RowType=&quot;DATA&quot; CLS_S_138=&quot;41090401&quot; CLS_DEPTH_138=&quot;6&quot; CLS_B_138=&quot;10904010&quot; CLS_S_142=&quot;02&quot; CLS_DEPTH_142=&quot;2&quot; CLS_B_142=&quot;02&quot; CLS_S_141=&quot;&quot; CLS_DEPTH_141=&quot;1&quot; CLS_B_141=&quot;0000&quot; CLS_S_139=&quot;11&quot; CLS_DEPTH_139=&quot;3&quot; CLS_B_139=&quot;110&quot; CLS_F_FullBusinessCode_138=&quot;10904010&quot; CLS_F_FullBusinessCode_142=&quot;02&quot; CLS_F_FullBusinessCode_141=&quot;0000&quot; CLS_F_FullBusinessCode_139=&quot;110&quot; RG_16_1_A_164=&quot;Налог на имущество предприятий&quot; RG_16_1_A_164_CALC_STATE=&quot;0&quot; RG_20_1_DATA_STATE=&quot;3&quot; RG_20_1_CALC_STATE=&quot;0&quot; RG_24_1=&quot;.620000&quot; RG_24_1_DATA_STATE=&quot;2&quot; RG_24_1_CALC_STATE=&quot;0&quot; RG_28_1_DATA_STATE=&quot;3&quot; RG_28_1_CALC_STATE=&quot;0&quot; RG_32_1_DATA_STATE=&quot;3&quot; RG_32_1_CALC_STATE=&quot;0&quot; RG_36_1_DATA_STATE=&quot;3&quot; RG_36_1_CALC_STATE=&quot;0&quot; RG_40_1=&quot;.62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25&quot; rs:forcenull=&quot;RG_20_1 RG_28_1 RG_32_1 RG_36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19&quot; LineID=&quot;__41090404_01__11&quot; RowType=&quot;DATA&quot; CLS_S_138=&quot;41090404&quot; CLS_DEPTH_138=&quot;6&quot; CLS_B_138=&quot;10904040&quot; CLS_S_142=&quot;01&quot; CLS_DEPTH_142=&quot;2&quot; CLS_B_142=&quot;01&quot; CLS_S_141=&quot;&quot; CLS_DEPTH_141=&quot;1&quot; CLS_B_141=&quot;0000&quot; CLS_S_139=&quot;11&quot; CLS_DEPTH_139=&quot;3&quot; CLS_B_139=&quot;110&quot; CLS_F_FullBusinessCode_138=&quot;10904040&quot; CLS_F_FullBusinessCode_142=&quot;01&quot; CLS_F_FullBusinessCode_141=&quot;0000&quot; CLS_F_FullBusinessCode_139=&quot;110&quot; RG_16_1_A_164=&quot;Налог с имущества, переходящего в порядке наследования или дарения&quot; RG_16_1_A_164_CALC_STATE=&quot;0&quot; RG_20_1_DATA_STATE=&quot;3&quot; RG_20_1_CALC_STATE=&quot;0&quot; RG_24_1=&quot;-.040000&quot; RG_24_1_DATA_STATE=&quot;2&quot; RG_24_1_CALC_STATE=&quot;0&quot; RG_28_1_DATA_STATE=&quot;3&quot; RG_28_1_CALC_STATE=&quot;0&quot; RG_32_1_DATA_STATE=&quot;3&quot; RG_32_1_CALC_STATE=&quot;0&quot; RG_36_1_DATA_STATE=&quot;3&quot; RG_36_1_CALC_STATE=&quot;0&quot; RG_40_1=&quot;-.04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26&quot; rs:forcenull=&quot;RG_20_1 RG_28_1 RG_32_1 RG_36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20&quot; LineID=&quot;__41090405_06__11&quot; RowType=&quot;DATA&quot; CLS_S_138=&quot;41090405&quot; CLS_DEPTH_138=&quot;6&quot; CLS_B_138=&quot;10904050&quot; CLS_S_142=&quot;06&quot; CLS_DEPTH_142=&quot;2&quot; CLS_B_142=&quot;10&quot; CLS_S_141=&quot;&quot; CLS_DEPTH_141=&quot;1&quot; CLS_B_141=&quot;0000&quot; CLS_S_139=&quot;11&quot; CLS_DEPTH_139=&quot;3&quot; CLS_B_139=&quot;110&quot; CLS_F_FullBusinessCode_138=&quot;10904050&quot; CLS_F_FullBusinessCode_142=&quot;10&quot; CLS_F_FullBusinessCode_141=&quot;0000&quot; CLS_F_FullBusinessCode_139=&quot;110&quot; RG_16_1_A_164=&quot;Земельный налог (по обязательствам, возникшим до 1 января 2006 года), мобилизуемый на территориях поселений&quot; RG_16_1_A_164_CALC_STATE=&quot;0&quot; RG_20_1=&quot;2.000000&quot; RG_20_1_DATA_STATE=&quot;2&quot; RG_20_1_CALC_STATE=&quot;0&quot; RG_24_1=&quot;40.060000&quot; RG_24_1_DATA_STATE=&quot;2&quot; RG_24_1_CALC_STATE=&quot;0&quot; RG_28_1_DATA_STATE=&quot;3&quot; RG_28_1_CALC_STATE=&quot;0&quot; RG_32_1_DATA_STATE=&quot;3&quot; RG_32_1_CALC_STATE=&quot;0&quot; RG_36_1_DATA_STATE=&quot;3&quot; RG_36_1_CALC_STATE=&quot;0&quot; RG_40_1_DATA_STATE=&quot;3&quot; RG_40_1_CALC_STATE=&quot;0&quot; RG_44_1_DATA_STATE=&quot;3&quot; RG_44_1_CALC_STATE=&quot;0&quot; RG_48_1_DATA_STATE=&quot;3&quot; RG_48_1_CALC_STATE=&quot;0&quot; RG_52_1=&quot;2.000000&quot; RG_52_1_DATA_STATE=&quot;2&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quot;2.000000&quot; RG_52_10_DATA_STATE=&quot;1&quot; RG_52_10_CALC_STATE=&quot;0&quot; RG_52_11_DATA_STATE=&quot;3&quot; RG_52_11_CALC_STATE=&quot;0&quot; RG_52_12_DATA_STATE=&quot;3&quot; RG_52_12_CALC_STATE=&quot;0&quot; RG_56_1=&quot;40.060000&quot; RG_56_1_DATA_STATE=&quot;2&quot; RG_56_1_CALC_STATE=&quot;0&quot; RG_56_3=&quot;.160000&quot; RG_56_3_DATA_STATE=&quot;1&quot; RG_56_3_CALC_STATE=&quot;0&quot; RG_56_4=&quot;.090000&quot; RG_56_4_DATA_STATE=&quot;1&quot; RG_56_4_CALC_STATE=&quot;0&quot; RG_56_5=&quot;39.050000&quot; RG_56_5_DATA_STATE=&quot;1&quot; RG_56_5_CALC_STATE=&quot;0&quot; RG_56_6=&quot;-3.320000&quot; RG_56_6_DATA_STATE=&quot;1&quot; RG_56_6_CALC_STATE=&quot;0&quot; RG_56_7=&quot;.540000&quot; RG_56_7_DATA_STATE=&quot;1&quot; RG_56_7_CALC_STATE=&quot;0&quot; RG_56_8=&quot;.300000&quot; RG_56_8_DATA_STATE=&quot;1&quot; RG_56_8_CALC_STATE=&quot;0&quot; RG_56_9=&quot;.360000&quot; RG_56_9_DATA_STATE=&quot;1&quot; RG_56_9_CALC_STATE=&quot;0&quot; RG_56_10=&quot;2.260000&quot; RG_56_10_DATA_STATE=&quot;1&quot; RG_56_10_CALC_STATE=&quot;0&quot; RG_56_11=&quot;.080000&quot; RG_56_11_DATA_STATE=&quot;1&quot; RG_56_11_CALC_STATE=&quot;0&quot; RG_56_12=&quot;.540000&quot; RG_56_12_DATA_STATE=&quot;1&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27&quot; rs:forcenull=&quot;RG_28_1 RG_32_1 RG_36_1 RG_40_1 RG_44_1 RG_48_1 RG_52_3 RG_52_4 RG_52_5 RG_52_6 RG_52_7 RG_52_8 RG_52_9 RG_52_11 RG_52_12 RG_60_1 RG_60_3 RG_60_4 RG_60_5 RG_60_6 RG_60_7 RG_60_8 RG_60_9 RG_60_10 RG_60_11 RG_60_12 RG_64_1 RG_64_3 RG_64_4 RG_64_5 RG_64_6 RG_64_7 RG_64_8 RG_64_9 RG_64_10 RG_64_11 RG_64_12 OrderPrintable StyleID&quot;/&gt;&#10;   &lt;z:row RowID=&quot;21&quot; LineID=&quot;__41090601_02__11&quot; RowType=&quot;DATA&quot; CLS_S_138=&quot;41090601&quot; CLS_DEPTH_138=&quot;6&quot; CLS_B_138=&quot;10906010&quot; CLS_S_142=&quot;02&quot; CLS_DEPTH_142=&quot;2&quot; CLS_B_142=&quot;02&quot; CLS_S_141=&quot;&quot; CLS_DEPTH_141=&quot;1&quot; CLS_B_141=&quot;0000&quot; CLS_S_139=&quot;11&quot; CLS_DEPTH_139=&quot;3&quot; CLS_B_139=&quot;110&quot; CLS_F_FullBusinessCode_138=&quot;10906010&quot; CLS_F_FullBusinessCode_142=&quot;02&quot; CLS_F_FullBusinessCode_141=&quot;0000&quot; CLS_F_FullBusinessCode_139=&quot;110&quot; RG_16_1_A_164=&quot;Налог с продаж&quot; RG_16_1_A_164_CALC_STATE=&quot;0&quot; RG_20_1_DATA_STATE=&quot;3&quot; RG_20_1_CALC_STATE=&quot;0&quot; RG_24_1=&quot;9.830000&quot; RG_24_1_DATA_STATE=&quot;2&quot; RG_24_1_CALC_STATE=&quot;0&quot; RG_28_1_DATA_STATE=&quot;3&quot; RG_28_1_CALC_STATE=&quot;0&quot; RG_32_1_DATA_STATE=&quot;3&quot; RG_32_1_CALC_STATE=&quot;0&quot; RG_36_1_DATA_STATE=&quot;3&quot; RG_36_1_CALC_STATE=&quot;0&quot; RG_40_1=&quot;9.83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28&quot; rs:forcenull=&quot;RG_20_1 RG_28_1 RG_32_1 RG_36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22&quot; LineID=&quot;__41090703_05__11&quot; RowType=&quot;DATA&quot; CLS_S_138=&quot;41090703&quot; CLS_DEPTH_138=&quot;6&quot; CLS_B_138=&quot;10907030&quot; CLS_S_142=&quot;05&quot; CLS_DEPTH_142=&quot;2&quot; CLS_B_142=&quot;05&quot; CLS_S_141=&quot;&quot; CLS_DEPTH_141=&quot;1&quot; CLS_B_141=&quot;0000&quot; CLS_S_139=&quot;11&quot; CLS_DEPTH_139=&quot;3&quot; CLS_B_139=&quot;110&quot; CLS_F_FullBusinessCode_138=&quot;10907030&quot; CLS_F_FullBusinessCode_142=&quot;05&quot; CLS_F_FullBusinessCode_141=&quot;0000&quot; CLS_F_FullBusinessCode_139=&quot;110&quot; RG_16_1_A_164=&quo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quot; RG_16_1_A_164_CALC_STATE=&quot;0&quot; RG_20_1_DATA_STATE=&quot;3&quot; RG_20_1_CALC_STATE=&quot;0&quot; RG_24_1=&quot;.500000&quot; RG_24_1_DATA_STATE=&quot;2&quot; RG_24_1_CALC_STATE=&quot;0&quot; RG_28_1_DATA_STATE=&quot;3&quot; RG_28_1_CALC_STATE=&quot;0&quot; RG_32_1_DATA_STATE=&quot;3&quot; RG_32_1_CALC_STATE=&quot;0&quot; RG_36_1_DATA_STATE=&quot;3&quot; RG_36_1_CALC_STATE=&quot;0&quot; RG_40_1=&quot;.50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29&quot; rs:forcenull=&quot;RG_20_1 RG_28_1 RG_32_1 RG_36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23&quot; LineID=&quot;__41090705_05__11&quot; RowType=&quot;DATA&quot; CLS_S_138=&quot;41090705&quot; CLS_DEPTH_138=&quot;6&quot; CLS_B_138=&quot;10907050&quot; CLS_S_142=&quot;05&quot; CLS_DEPTH_142=&quot;2&quot; CLS_B_142=&quot;05&quot; CLS_S_141=&quot;&quot; CLS_DEPTH_141=&quot;1&quot; CLS_B_141=&quot;0000&quot; CLS_S_139=&quot;11&quot; CLS_DEPTH_139=&quot;3&quot; CLS_B_139=&quot;110&quot; CLS_F_FullBusinessCode_138=&quot;10907050&quot; CLS_F_FullBusinessCode_142=&quot;05&quot; CLS_F_FullBusinessCode_141=&quot;0000&quot; CLS_F_FullBusinessCode_139=&quot;110&quot; RG_16_1_A_164=&quot;Прочие местные налоги и сборы, мобилизуемые на территориях муниципальных районов&quot; RG_16_1_A_164_CALC_STATE=&quot;0&quot; RG_20_1_DATA_STATE=&quot;3&quot; RG_20_1_CALC_STATE=&quot;0&quot; RG_24_1=&quot;.440000&quot; RG_24_1_DATA_STATE=&quot;2&quot; RG_24_1_CALC_STATE=&quot;0&quot; RG_28_1_DATA_STATE=&quot;3&quot; RG_28_1_CALC_STATE=&quot;0&quot; RG_32_1_DATA_STATE=&quot;3&quot; RG_32_1_CALC_STATE=&quot;0&quot; RG_36_1_DATA_STATE=&quot;3&quot; RG_36_1_CALC_STATE=&quot;0&quot; RG_40_1=&quot;.44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30&quot; rs:forcenull=&quot;RG_20_1 RG_28_1 RG_32_1 RG_36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87&quot; LineID=&quot;__410B___&quot; RowType=&quot;DATA&quot; CLS_S_138=&quot;410B&quot; CLS_DEPTH_138=&quot;4&quot; CLS_B_138=&quot;11100000&quot; CLS_S_142=&quot;&quot; CLS_DEPTH_142=&quot;1&quot; CLS_B_142=&quot;00&quot; CLS_S_141=&quot;&quot; CLS_DEPTH_141=&quot;1&quot; CLS_B_141=&quot;0000&quot; CLS_S_139=&quot;&quot; CLS_DEPTH_139=&quot;1&quot; CLS_B_139=&quot;000&quot; CLS_F_FullBusinessCode_138=&quot;11100000&quot; CLS_F_FullBusinessCode_142=&quot;00&quot; CLS_F_FullBusinessCode_141=&quot;0000&quot; CLS_F_FullBusinessCode_139=&quot;000&quot; RG_16_1_A_164=&quot;ДОХОДЫ ОТ ИСПОЛЬЗОВАНИЯ ИМУЩЕСТВА, НАХОДЯЩЕГОСЯ В ГОСУДАРСТВЕННОЙ И МУНИЦИПАЛЬНОЙ СОБСТВЕННОСТИ&quot; RG_16_1_A_164_CALC_STATE=&quot;0&quot; RG_20_1=&quot;2103.000000&quot; RG_20_1_DATA_STATE=&quot;2&quot; RG_20_1_CALC_STATE=&quot;0&quot; RG_24_1=&quot;2960.580000&quot; RG_24_1_DATA_STATE=&quot;2&quot; RG_24_1_CALC_STATE=&quot;0&quot; RG_28_1=&quot;398280.430000&quot; RG_28_1_DATA_STATE=&quot;2&quot; RG_28_1_CALC_STATE=&quot;0&quot; RG_32_1=&quot;392401.290000&quot; RG_32_1_DATA_STATE=&quot;2&quot; RG_32_1_CALC_STATE=&quot;0&quot; RG_36_1=&quot;565.000000&quot; RG_36_1_DATA_STATE=&quot;2&quot; RG_36_1_CALC_STATE=&quot;0&quot; RG_40_1=&quot;1199.720000&quot; RG_40_1_DATA_STATE=&quot;2&quot; RG_40_1_CALC_STATE=&quot;0&quot; RG_44_1=&quot;368373.300000&quot; RG_44_1_DATA_STATE=&quot;2&quot; RG_44_1_CALC_STATE=&quot;0&quot; RG_48_1=&quot;362904.200000&quot; RG_48_1_DATA_STATE=&quot;2&quot; RG_48_1_CALC_STATE=&quot;0&quot; RG_52_1=&quot;1538.000000&quot; RG_52_1_DATA_STATE=&quot;2&quot; RG_52_1_CALC_STATE=&quot;0&quot; RG_52_3=&quot;25.000000&quot; RG_52_3_DATA_STATE=&quot;2&quot; RG_52_3_CALC_STATE=&quot;0&quot; RG_52_4=&quot;12.000000&quot; RG_52_4_DATA_STATE=&quot;2&quot; RG_52_4_CALC_STATE=&quot;0&quot; RG_52_5=&quot;1143.000000&quot; RG_52_5_DATA_STATE=&quot;2&quot; RG_52_5_CALC_STATE=&quot;0&quot; RG_52_6=&quot;46.000000&quot; RG_52_6_DATA_STATE=&quot;2&quot; RG_52_6_CALC_STATE=&quot;0&quot; RG_52_7=&quot;42.000000&quot; RG_52_7_DATA_STATE=&quot;2&quot; RG_52_7_CALC_STATE=&quot;0&quot; RG_52_8=&quot;22.000000&quot; RG_52_8_DATA_STATE=&quot;2&quot; RG_52_8_CALC_STATE=&quot;0&quot; RG_52_9=&quot;5.000000&quot; RG_52_9_DATA_STATE=&quot;2&quot; RG_52_9_CALC_STATE=&quot;0&quot; RG_52_10=&quot;72.000000&quot; RG_52_10_DATA_STATE=&quot;2&quot; RG_52_10_CALC_STATE=&quot;0&quot; RG_52_11=&quot;171.000000&quot; RG_52_11_DATA_STATE=&quot;2&quot; RG_52_11_CALC_STATE=&quot;0&quot; RG_52_12_DATA_STATE=&quot;3&quot; RG_52_12_CALC_STATE=&quot;0&quot; RG_56_1=&quot;1760.860000&quot; RG_56_1_DATA_STATE=&quot;2&quot; RG_56_1_CALC_STATE=&quot;0&quot; RG_56_3=&quot;21.400000&quot; RG_56_3_DATA_STATE=&quot;2&quot; RG_56_3_CALC_STATE=&quot;0&quot; RG_56_4=&quot;7.140000&quot; RG_56_4_DATA_STATE=&quot;2&quot; RG_56_4_CALC_STATE=&quot;0&quot; RG_56_5=&quot;1294.640000&quot; RG_56_5_DATA_STATE=&quot;2&quot; RG_56_5_CALC_STATE=&quot;0&quot; RG_56_6=&quot;43.180000&quot; RG_56_6_DATA_STATE=&quot;2&quot; RG_56_6_CALC_STATE=&quot;0&quot; RG_56_7=&quot;72.040000&quot; RG_56_7_DATA_STATE=&quot;2&quot; RG_56_7_CALC_STATE=&quot;0&quot; RG_56_8=&quot;57.160000&quot; RG_56_8_DATA_STATE=&quot;2&quot; RG_56_8_CALC_STATE=&quot;0&quot; RG_56_9=&quot;12.040000&quot; RG_56_9_DATA_STATE=&quot;2&quot; RG_56_9_CALC_STATE=&quot;0&quot; RG_56_10=&quot;34.110000&quot; RG_56_10_DATA_STATE=&quot;2&quot; RG_56_10_CALC_STATE=&quot;0&quot; RG_56_11=&quot;218.500000&quot; RG_56_11_DATA_STATE=&quot;2&quot; RG_56_11_CALC_STATE=&quot;0&quot; RG_56_12=&quot;.650000&quot; RG_56_12_DATA_STATE=&quot;2&quot; RG_56_12_CALC_STATE=&quot;0&quot; RG_60_1=&quot;29907.130000&quot; RG_60_1_DATA_STATE=&quot;2&quot; RG_60_1_CALC_STATE=&quot;0&quot; RG_60_3=&quot;1466.910000&quot; RG_60_3_DATA_STATE=&quot;2&quot; RG_60_3_CALC_STATE=&quot;0&quot; RG_60_4=&quot;1785.810000&quot; RG_60_4_DATA_STATE=&quot;2&quot; RG_60_4_CALC_STATE=&quot;0&quot; RG_60_5=&quot;8772.040000&quot; RG_60_5_DATA_STATE=&quot;2&quot; RG_60_5_CALC_STATE=&quot;0&quot; RG_60_6=&quot;2037.010000&quot; RG_60_6_DATA_STATE=&quot;2&quot; RG_60_6_CALC_STATE=&quot;0&quot; RG_60_7=&quot;2485.030000&quot; RG_60_7_DATA_STATE=&quot;2&quot; RG_60_7_CALC_STATE=&quot;0&quot; RG_60_8=&quot;1606.250000&quot; RG_60_8_DATA_STATE=&quot;2&quot; RG_60_8_CALC_STATE=&quot;0&quot; RG_60_9=&quot;1761.950000&quot; RG_60_9_DATA_STATE=&quot;2&quot; RG_60_9_CALC_STATE=&quot;0&quot; RG_60_10=&quot;1613.960000&quot; RG_60_10_DATA_STATE=&quot;2&quot; RG_60_10_CALC_STATE=&quot;0&quot; RG_60_11=&quot;6725.250000&quot; RG_60_11_DATA_STATE=&quot;2&quot; RG_60_11_CALC_STATE=&quot;0&quot; RG_60_12=&quot;1652.920000&quot; RG_60_12_DATA_STATE=&quot;2&quot; RG_60_12_CALC_STATE=&quot;0&quot; RG_64_1=&quot;29497.090000&quot; RG_64_1_DATA_STATE=&quot;2&quot; RG_64_1_CALC_STATE=&quot;0&quot; RG_64_3=&quot;1390.760000&quot; RG_64_3_DATA_STATE=&quot;2&quot; RG_64_3_CALC_STATE=&quot;0&quot; RG_64_4=&quot;1733.410000&quot; RG_64_4_DATA_STATE=&quot;2&quot; RG_64_4_CALC_STATE=&quot;0&quot; RG_64_5=&quot;8596.970000&quot; RG_64_5_DATA_STATE=&quot;2&quot; RG_64_5_CALC_STATE=&quot;0&quot; RG_64_6=&quot;2037.010000&quot; RG_64_6_DATA_STATE=&quot;2&quot; RG_64_6_CALC_STATE=&quot;0&quot; RG_64_7=&quot;2455.960000&quot; RG_64_7_DATA_STATE=&quot;2&quot; RG_64_7_CALC_STATE=&quot;0&quot; RG_64_8=&quot;1561.600000&quot; RG_64_8_DATA_STATE=&quot;2&quot; RG_64_8_CALC_STATE=&quot;0&quot; RG_64_9=&quot;1755.350000&quot; RG_64_9_DATA_STATE=&quot;2&quot; RG_64_9_CALC_STATE=&quot;0&quot; RG_64_10=&quot;1587.860000&quot; RG_64_10_DATA_STATE=&quot;2&quot; RG_64_10_CALC_STATE=&quot;0&quot; RG_64_11=&quot;6725.250000&quot; RG_64_11_DATA_STATE=&quot;2&quot; RG_64_11_CALC_STATE=&quot;0&quot; RG_64_12=&quot;1652.920000&quot; RG_64_12_DATA_STATE=&quot;2&quot; RG_64_12_CALC_STATE=&quot;0&quot; OrderAdHoc=&quot;31&quot; StyleID=&quot;1&quot; rs:forcenull=&quot;RG_52_12 OrderPrintable&quot;/&gt;&#10;   &lt;z:row RowID=&quot;24&quot; LineID=&quot;__410B0305_05__12&quot; RowType=&quot;DATA&quot; CLS_S_138=&quot;410B0305&quot; CLS_DEPTH_138=&quot;6&quot; CLS_B_138=&quot;11103050&quot; CLS_S_142=&quot;05&quot; CLS_DEPTH_142=&quot;2&quot; CLS_B_142=&quot;05&quot; CLS_S_141=&quot;&quot; CLS_DEPTH_141=&quot;1&quot; CLS_B_141=&quot;0000&quot; CLS_S_139=&quot;12&quot; CLS_DEPTH_139=&quot;3&quot; CLS_B_139=&quot;120&quot; CLS_F_FullBusinessCode_138=&quot;11103050&quot; CLS_F_FullBusinessCode_142=&quot;05&quot; CLS_F_FullBusinessCode_141=&quot;0000&quot; CLS_F_FullBusinessCode_139=&quot;120&quot; RG_16_1_A_164=&quot;Проценты, полученные от предоставления бюджетных кредитов внутри страны за счет средств бюджетов муниципальных районов&quot; RG_16_1_A_164_CALC_STATE=&quot;0&quot; RG_20_1_DATA_STATE=&quot;3&quot; RG_20_1_CALC_STATE=&quot;0&quot; RG_24_1=&quot;12.920000&quot; RG_24_1_DATA_STATE=&quot;2&quot; RG_24_1_CALC_STATE=&quot;0&quot; RG_28_1_DATA_STATE=&quot;3&quot; RG_28_1_CALC_STATE=&quot;0&quot; RG_32_1_DATA_STATE=&quot;3&quot; RG_32_1_CALC_STATE=&quot;0&quot; RG_36_1_DATA_STATE=&quot;3&quot; RG_36_1_CALC_STATE=&quot;0&quot; RG_40_1=&quot;12.92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32&quot; rs:forcenull=&quot;RG_20_1 RG_28_1 RG_32_1 RG_36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25&quot; LineID=&quot;__410B0501_06__12&quot; RowType=&quot;DATA&quot; CLS_S_138=&quot;410B0501&quot; CLS_DEPTH_138=&quot;6&quot; CLS_B_138=&quot;11105010&quot; CLS_S_142=&quot;06&quot; CLS_DEPTH_142=&quot;2&quot; CLS_B_142=&quot;10&quot; CLS_S_141=&quot;&quot; CLS_DEPTH_141=&quot;1&quot; CLS_B_141=&quot;0000&quot; CLS_S_139=&quot;12&quot; CLS_DEPTH_139=&quot;3&quot; CLS_B_139=&quot;120&quot; CLS_F_FullBusinessCode_138=&quot;11105010&quot; CLS_F_FullBusinessCode_142=&quot;10&quot; CLS_F_FullBusinessCode_141=&quot;0000&quot; CLS_F_FullBusinessCode_139=&quot;120&quot; RG_16_1_A_164=&quo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quot; RG_16_1_A_164_CALC_STATE=&quot;0&quot; RG_20_1=&quot;964.000000&quot; RG_20_1_DATA_STATE=&quot;2&quot; RG_20_1_CALC_STATE=&quot;0&quot; RG_24_1=&quot;1338.860000&quot; RG_24_1_DATA_STATE=&quot;2&quot; RG_24_1_CALC_STATE=&quot;0&quot; RG_28_1_DATA_STATE=&quot;3&quot; RG_28_1_CALC_STATE=&quot;0&quot; RG_32_1_DATA_STATE=&quot;3&quot; RG_32_1_CALC_STATE=&quot;0&quot; RG_36_1=&quot;450.000000&quot; RG_36_1_DATA_STATE=&quot;1&quot; RG_36_1_CALC_STATE=&quot;0&quot; RG_40_1=&quot;669.430000&quot; RG_40_1_DATA_STATE=&quot;1&quot; RG_40_1_CALC_STATE=&quot;0&quot; RG_44_1_DATA_STATE=&quot;3&quot; RG_44_1_CALC_STATE=&quot;0&quot; RG_48_1_DATA_STATE=&quot;3&quot; RG_48_1_CALC_STATE=&quot;0&quot; RG_52_1=&quot;514.000000&quot; RG_52_1_DATA_STATE=&quot;2&quot; RG_52_1_CALC_STATE=&quot;0&quot; RG_52_3=&quot;25.000000&quot; RG_52_3_DATA_STATE=&quot;1&quot; RG_52_3_CALC_STATE=&quot;0&quot; RG_52_4=&quot;12.000000&quot; RG_52_4_DATA_STATE=&quot;1&quot; RG_52_4_CALC_STATE=&quot;0&quot; RG_52_5=&quot;342.000000&quot; RG_52_5_DATA_STATE=&quot;1&quot; RG_52_5_CALC_STATE=&quot;0&quot; RG_52_6=&quot;9.000000&quot; RG_52_6_DATA_STATE=&quot;1&quot; RG_52_6_CALC_STATE=&quot;0&quot; RG_52_7=&quot;15.000000&quot; RG_52_7_DATA_STATE=&quot;1&quot; RG_52_7_CALC_STATE=&quot;0&quot; RG_52_8=&quot;9.000000&quot; RG_52_8_DATA_STATE=&quot;1&quot; RG_52_8_CALC_STATE=&quot;0&quot; RG_52_9=&quot;5.000000&quot; RG_52_9_DATA_STATE=&quot;1&quot; RG_52_9_CALC_STATE=&quot;0&quot; RG_52_10=&quot;72.000000&quot; RG_52_10_DATA_STATE=&quot;1&quot; RG_52_10_CALC_STATE=&quot;0&quot; RG_52_11=&quot;25.000000&quot; RG_52_11_DATA_STATE=&quot;1&quot; RG_52_11_CALC_STATE=&quot;0&quot; RG_52_12_DATA_STATE=&quot;3&quot; RG_52_12_CALC_STATE=&quot;0&quot; RG_56_1=&quot;669.430000&quot; RG_56_1_DATA_STATE=&quot;2&quot; RG_56_1_CALC_STATE=&quot;0&quot; RG_56_3=&quot;21.400000&quot; RG_56_3_DATA_STATE=&quot;1&quot; RG_56_3_CALC_STATE=&quot;0&quot; RG_56_4=&quot;7.140000&quot; RG_56_4_DATA_STATE=&quot;1&quot; RG_56_4_CALC_STATE=&quot;0&quot; RG_56_5=&quot;425.980000&quot; RG_56_5_DATA_STATE=&quot;1&quot; RG_56_5_CALC_STATE=&quot;0&quot; RG_56_6=&quot;8.920000&quot; RG_56_6_DATA_STATE=&quot;1&quot; RG_56_6_CALC_STATE=&quot;0&quot; RG_56_7=&quot;44.480000&quot; RG_56_7_DATA_STATE=&quot;1&quot; RG_56_7_CALC_STATE=&quot;0&quot; RG_56_8=&quot;43.960000&quot; RG_56_8_DATA_STATE=&quot;1&quot; RG_56_8_CALC_STATE=&quot;0&quot; RG_56_9=&quot;12.040000&quot; RG_56_9_DATA_STATE=&quot;1&quot; RG_56_9_CALC_STATE=&quot;0&quot; RG_56_10=&quot;34.110000&quot; RG_56_10_DATA_STATE=&quot;1&quot; RG_56_10_CALC_STATE=&quot;0&quot; RG_56_11=&quot;70.750000&quot; RG_56_11_DATA_STATE=&quot;1&quot; RG_56_11_CALC_STATE=&quot;0&quot; RG_56_12=&quot;.650000&quot; RG_56_12_DATA_STATE=&quot;1&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33&quot; rs:forcenull=&quot;RG_28_1 RG_32_1 RG_44_1 RG_48_1 RG_52_12 RG_60_1 RG_60_3 RG_60_4 RG_60_5 RG_60_6 RG_60_7 RG_60_8 RG_60_9 RG_60_10 RG_60_11 RG_60_12 RG_64_1 RG_64_3 RG_64_4 RG_64_5 RG_64_6 RG_64_7 RG_64_8 RG_64_9 RG_64_10 RG_64_11 RG_64_12 OrderPrintable StyleID&quot;/&gt;&#10;   &lt;z:row RowID=&quot;26&quot; LineID=&quot;__410B05025_05__12&quot; RowType=&quot;DATA&quot; CLS_S_138=&quot;410B05025&quot; CLS_DEPTH_138=&quot;7&quot; CLS_B_138=&quot;11105025&quot; CLS_S_142=&quot;05&quot; CLS_DEPTH_142=&quot;2&quot; CLS_B_142=&quot;05&quot; CLS_S_141=&quot;&quot; CLS_DEPTH_141=&quot;1&quot; CLS_B_141=&quot;0000&quot; CLS_S_139=&quot;12&quot; CLS_DEPTH_139=&quot;3&quot; CLS_B_139=&quot;120&quot; CLS_F_FullBusinessCode_138=&quot;11105025&quot; CLS_F_FullBusinessCode_142=&quot;05&quot; CLS_F_FullBusinessCode_141=&quot;0000&quot; CLS_F_FullBusinessCode_139=&quot;120&quot; RG_16_1_A_164=&quo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автономных учреждений, а также земельных участков муниципальных унитарных предприятий, в том числе казенных)&quot; RG_16_1_A_164_CALC_STATE=&quot;0&quot; RG_20_1_DATA_STATE=&quot;3&quot; RG_20_1_CALC_STATE=&quot;0&quot; RG_24_1=&quot;8.700000&quot; RG_24_1_DATA_STATE=&quot;2&quot; RG_24_1_CALC_STATE=&quot;0&quot; RG_28_1_DATA_STATE=&quot;3&quot; RG_28_1_CALC_STATE=&quot;0&quot; RG_32_1_DATA_STATE=&quot;3&quot; RG_32_1_CALC_STATE=&quot;0&quot; RG_36_1_DATA_STATE=&quot;3&quot; RG_36_1_CALC_STATE=&quot;0&quot; RG_40_1=&quot;8.70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34&quot; rs:forcenull=&quot;RG_20_1 RG_28_1 RG_32_1 RG_36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27&quot; LineID=&quot;__410B05035_06__12&quot; RowType=&quot;DATA&quot; CLS_S_138=&quot;410B05035&quot; CLS_DEPTH_138=&quot;7&quot; CLS_B_138=&quot;11105035&quot; CLS_S_142=&quot;06&quot; CLS_DEPTH_142=&quot;2&quot; CLS_B_142=&quot;10&quot; CLS_S_141=&quot;&quot; CLS_DEPTH_141=&quot;1&quot; CLS_B_141=&quot;0000&quot; CLS_S_139=&quot;12&quot; CLS_DEPTH_139=&quot;3&quot; CLS_B_139=&quot;120&quot; CLS_F_FullBusinessCode_138=&quot;11105035&quot; CLS_F_FullBusinessCode_142=&quot;10&quot; CLS_F_FullBusinessCode_141=&quot;0000&quot; CLS_F_FullBusinessCode_139=&quot;120&quot; RG_16_1_A_164=&quo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автономных учреждений)&quot; RG_16_1_A_164_CALC_STATE=&quot;0&quot; RG_20_1=&quot;1024.000000&quot; RG_20_1_DATA_STATE=&quot;2&quot; RG_20_1_CALC_STATE=&quot;0&quot; RG_24_1=&quot;1091.430000&quot; RG_24_1_DATA_STATE=&quot;2&quot; RG_24_1_CALC_STATE=&quot;0&quot; RG_28_1_DATA_STATE=&quot;3&quot; RG_28_1_CALC_STATE=&quot;0&quot; RG_32_1_DATA_STATE=&quot;3&quot; RG_32_1_CALC_STATE=&quot;0&quot; RG_36_1_DATA_STATE=&quot;3&quot; RG_36_1_CALC_STATE=&quot;0&quot; RG_40_1_DATA_STATE=&quot;3&quot; RG_40_1_CALC_STATE=&quot;0&quot; RG_44_1_DATA_STATE=&quot;3&quot; RG_44_1_CALC_STATE=&quot;0&quot; RG_48_1_DATA_STATE=&quot;3&quot; RG_48_1_CALC_STATE=&quot;0&quot; RG_52_1=&quot;1024.000000&quot; RG_52_1_DATA_STATE=&quot;2&quot; RG_52_1_CALC_STATE=&quot;0&quot; RG_52_3_DATA_STATE=&quot;3&quot; RG_52_3_CALC_STATE=&quot;0&quot; RG_52_4_DATA_STATE=&quot;3&quot; RG_52_4_CALC_STATE=&quot;0&quot; RG_52_5=&quot;801.000000&quot; RG_52_5_DATA_STATE=&quot;1&quot; RG_52_5_CALC_STATE=&quot;0&quot; RG_52_6=&quot;37.000000&quot; RG_52_6_DATA_STATE=&quot;1&quot; RG_52_6_CALC_STATE=&quot;0&quot; RG_52_7=&quot;27.000000&quot; RG_52_7_DATA_STATE=&quot;1&quot; RG_52_7_CALC_STATE=&quot;0&quot; RG_52_8=&quot;13.000000&quot; RG_52_8_DATA_STATE=&quot;1&quot; RG_52_8_CALC_STATE=&quot;0&quot; RG_52_9_DATA_STATE=&quot;3&quot; RG_52_9_CALC_STATE=&quot;0&quot; RG_52_10_DATA_STATE=&quot;3&quot; RG_52_10_CALC_STATE=&quot;0&quot; RG_52_11=&quot;146.000000&quot; RG_52_11_DATA_STATE=&quot;1&quot; RG_52_11_CALC_STATE=&quot;0&quot; RG_52_12_DATA_STATE=&quot;3&quot; RG_52_12_CALC_STATE=&quot;0&quot; RG_56_1=&quot;1091.430000&quot; RG_56_1_DATA_STATE=&quot;2&quot; RG_56_1_CALC_STATE=&quot;0&quot; RG_56_3_DATA_STATE=&quot;3&quot; RG_56_3_CALC_STATE=&quot;0&quot; RG_56_4_DATA_STATE=&quot;3&quot; RG_56_4_CALC_STATE=&quot;0&quot; RG_56_5=&quot;868.660000&quot; RG_56_5_DATA_STATE=&quot;1&quot; RG_56_5_CALC_STATE=&quot;0&quot; RG_56_6=&quot;34.260000&quot; RG_56_6_DATA_STATE=&quot;1&quot; RG_56_6_CALC_STATE=&quot;0&quot; RG_56_7=&quot;27.560000&quot; RG_56_7_DATA_STATE=&quot;1&quot; RG_56_7_CALC_STATE=&quot;0&quot; RG_56_8=&quot;13.200000&quot; RG_56_8_DATA_STATE=&quot;1&quot; RG_56_8_CALC_STATE=&quot;0&quot; RG_56_9_DATA_STATE=&quot;3&quot; RG_56_9_CALC_STATE=&quot;0&quot; RG_56_10_DATA_STATE=&quot;3&quot; RG_56_10_CALC_STATE=&quot;0&quot; RG_56_11=&quot;147.750000&quot; RG_56_11_DATA_STATE=&quot;1&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35&quot; rs:forcenull=&quot;RG_28_1 RG_32_1 RG_36_1 RG_40_1 RG_44_1 RG_48_1 RG_52_3 RG_52_4 RG_52_9 RG_52_10 RG_52_12 RG_56_3 RG_56_4 RG_56_9 RG_56_10 RG_56_12 RG_60_1 RG_60_3 RG_60_4 RG_60_5 RG_60_6 RG_60_7 RG_60_8 RG_60_9 RG_60_10 RG_60_11 RG_60_12 RG_64_1 RG_64_3 RG_64_4 RG_64_5 RG_64_6 RG_64_7 RG_64_8 RG_64_9 RG_64_10 RG_64_11 RG_64_12 OrderPrintable StyleID&quot;/&gt;&#10;   &lt;z:row RowID=&quot;28&quot; LineID=&quot;__410B09045_05__12&quot; RowType=&quot;DATA&quot; CLS_S_138=&quot;410B09045&quot; CLS_DEPTH_138=&quot;7&quot; CLS_B_138=&quot;11109045&quot; CLS_S_142=&quot;05&quot; CLS_DEPTH_142=&quot;2&quot; CLS_B_142=&quot;05&quot; CLS_S_141=&quot;&quot; CLS_DEPTH_141=&quot;1&quot; CLS_B_141=&quot;0000&quot; CLS_S_139=&quot;12&quot; CLS_DEPTH_139=&quot;3&quot; CLS_B_139=&quot;120&quot; CLS_F_FullBusinessCode_138=&quot;11109045&quot; CLS_F_FullBusinessCode_142=&quot;05&quot; CLS_F_FullBusinessCode_141=&quot;0000&quot; CLS_F_FullBusinessCode_139=&quot;120&quot; RG_16_1_A_164=&quot;Прочие поступления от использования имущества, находящегося в собственности муниципальных районов (за исключением имущества муниципальных автономных учреждений, а также имущества муниципальных унитарных предприятий, в том числе казенных)&quot; RG_16_1_A_164_CALC_STATE=&quot;0&quot; RG_20_1=&quot;115.000000&quot; RG_20_1_DATA_STATE=&quot;2&quot; RG_20_1_CALC_STATE=&quot;0&quot; RG_24_1=&quot;508.670000&quot; RG_24_1_DATA_STATE=&quot;2&quot; RG_24_1_CALC_STATE=&quot;0&quot; RG_28_1_DATA_STATE=&quot;3&quot; RG_28_1_CALC_STATE=&quot;0&quot; RG_32_1_DATA_STATE=&quot;3&quot; RG_32_1_CALC_STATE=&quot;0&quot; RG_36_1=&quot;115.000000&quot; RG_36_1_DATA_STATE=&quot;1&quot; RG_36_1_CALC_STATE=&quot;0&quot; RG_40_1=&quot;508.67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36&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88&quot; LineID=&quot;__410C___&quot; RowType=&quot;DATA&quot; CLS_S_138=&quot;410C&quot; CLS_DEPTH_138=&quot;4&quot; CLS_B_138=&quot;11200000&quot; CLS_S_142=&quot;&quot; CLS_DEPTH_142=&quot;1&quot; CLS_B_142=&quot;00&quot; CLS_S_141=&quot;&quot; CLS_DEPTH_141=&quot;1&quot; CLS_B_141=&quot;0000&quot; CLS_S_139=&quot;&quot; CLS_DEPTH_139=&quot;1&quot; CLS_B_139=&quot;000&quot; CLS_F_FullBusinessCode_138=&quot;11200000&quot; CLS_F_FullBusinessCode_142=&quot;00&quot; CLS_F_FullBusinessCode_141=&quot;0000&quot; CLS_F_FullBusinessCode_139=&quot;000&quot; RG_16_1_A_164=&quot;ПЛАТЕЖИ ПРИ ПОЛЬЗОВАНИИ ПРИРОДНЫМИ РЕСУРСАМИ&quot; RG_16_1_A_164_CALC_STATE=&quot;0&quot; RG_20_1=&quot;537.000000&quot; RG_20_1_DATA_STATE=&quot;2&quot; RG_20_1_CALC_STATE=&quot;0&quot; RG_24_1=&quot;558.280000&quot; RG_24_1_DATA_STATE=&quot;2&quot; RG_24_1_CALC_STATE=&quot;0&quot; RG_28_1=&quot;398280.430000&quot; RG_28_1_DATA_STATE=&quot;2&quot; RG_28_1_CALC_STATE=&quot;0&quot; RG_32_1=&quot;392401.290000&quot; RG_32_1_DATA_STATE=&quot;2&quot; RG_32_1_CALC_STATE=&quot;0&quot; RG_36_1=&quot;537.000000&quot; RG_36_1_DATA_STATE=&quot;2&quot; RG_36_1_CALC_STATE=&quot;0&quot; RG_40_1=&quot;558.280000&quot; RG_40_1_DATA_STATE=&quot;2&quot; RG_40_1_CALC_STATE=&quot;0&quot; RG_44_1=&quot;368373.300000&quot; RG_44_1_DATA_STATE=&quot;2&quot; RG_44_1_CALC_STATE=&quot;0&quot; RG_48_1=&quot;362904.200000&quot; RG_48_1_DATA_STATE=&quot;2&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quot;29907.130000&quot; RG_60_1_DATA_STATE=&quot;2&quot; RG_60_1_CALC_STATE=&quot;0&quot; RG_60_3=&quot;1466.910000&quot; RG_60_3_DATA_STATE=&quot;2&quot; RG_60_3_CALC_STATE=&quot;0&quot; RG_60_4=&quot;1785.810000&quot; RG_60_4_DATA_STATE=&quot;2&quot; RG_60_4_CALC_STATE=&quot;0&quot; RG_60_5=&quot;8772.040000&quot; RG_60_5_DATA_STATE=&quot;2&quot; RG_60_5_CALC_STATE=&quot;0&quot; RG_60_6=&quot;2037.010000&quot; RG_60_6_DATA_STATE=&quot;2&quot; RG_60_6_CALC_STATE=&quot;0&quot; RG_60_7=&quot;2485.030000&quot; RG_60_7_DATA_STATE=&quot;2&quot; RG_60_7_CALC_STATE=&quot;0&quot; RG_60_8=&quot;1606.250000&quot; RG_60_8_DATA_STATE=&quot;2&quot; RG_60_8_CALC_STATE=&quot;0&quot; RG_60_9=&quot;1761.950000&quot; RG_60_9_DATA_STATE=&quot;2&quot; RG_60_9_CALC_STATE=&quot;0&quot; RG_60_10=&quot;1613.960000&quot; RG_60_10_DATA_STATE=&quot;2&quot; RG_60_10_CALC_STATE=&quot;0&quot; RG_60_11=&quot;6725.250000&quot; RG_60_11_DATA_STATE=&quot;2&quot; RG_60_11_CALC_STATE=&quot;0&quot; RG_60_12=&quot;1652.920000&quot; RG_60_12_DATA_STATE=&quot;2&quot; RG_60_12_CALC_STATE=&quot;0&quot; RG_64_1=&quot;29497.090000&quot; RG_64_1_DATA_STATE=&quot;2&quot; RG_64_1_CALC_STATE=&quot;0&quot; RG_64_3=&quot;1390.760000&quot; RG_64_3_DATA_STATE=&quot;2&quot; RG_64_3_CALC_STATE=&quot;0&quot; RG_64_4=&quot;1733.410000&quot; RG_64_4_DATA_STATE=&quot;2&quot; RG_64_4_CALC_STATE=&quot;0&quot; RG_64_5=&quot;8596.970000&quot; RG_64_5_DATA_STATE=&quot;2&quot; RG_64_5_CALC_STATE=&quot;0&quot; RG_64_6=&quot;2037.010000&quot; RG_64_6_DATA_STATE=&quot;2&quot; RG_64_6_CALC_STATE=&quot;0&quot; RG_64_7=&quot;2455.960000&quot; RG_64_7_DATA_STATE=&quot;2&quot; RG_64_7_CALC_STATE=&quot;0&quot; RG_64_8=&quot;1561.600000&quot; RG_64_8_DATA_STATE=&quot;2&quot; RG_64_8_CALC_STATE=&quot;0&quot; RG_64_9=&quot;1755.350000&quot; RG_64_9_DATA_STATE=&quot;2&quot; RG_64_9_CALC_STATE=&quot;0&quot; RG_64_10=&quot;1587.860000&quot; RG_64_10_DATA_STATE=&quot;2&quot; RG_64_10_CALC_STATE=&quot;0&quot; RG_64_11=&quot;6725.250000&quot; RG_64_11_DATA_STATE=&quot;2&quot; RG_64_11_CALC_STATE=&quot;0&quot; RG_64_12=&quot;1652.920000&quot; RG_64_12_DATA_STATE=&quot;2&quot; RG_64_12_CALC_STATE=&quot;0&quot; OrderAdHoc=&quot;37&quot; StyleID=&quot;1&quot; rs:forcenull=&quot;RG_52_1 RG_52_3 RG_52_4 RG_52_5 RG_52_6 RG_52_7 RG_52_8 RG_52_9 RG_52_10 RG_52_11 RG_52_12 RG_56_1 RG_56_3 RG_56_4 RG_56_5 RG_56_6 RG_56_7 RG_56_8 RG_56_9 RG_56_10 RG_56_11 RG_56_12 OrderPrintable&quot;/&gt;&#10;   &lt;z:row RowID=&quot;29&quot; LineID=&quot;__410C01_01__12&quot; RowType=&quot;DATA&quot; CLS_S_138=&quot;410C01&quot; CLS_DEPTH_138=&quot;5&quot; CLS_B_138=&quot;11201000&quot; CLS_S_142=&quot;01&quot; CLS_DEPTH_142=&quot;2&quot; CLS_B_142=&quot;01&quot; CLS_S_141=&quot;&quot; CLS_DEPTH_141=&quot;1&quot; CLS_B_141=&quot;0000&quot; CLS_S_139=&quot;12&quot; CLS_DEPTH_139=&quot;3&quot; CLS_B_139=&quot;120&quot; CLS_F_FullBusinessCode_138=&quot;11201000&quot; CLS_F_FullBusinessCode_142=&quot;01&quot; CLS_F_FullBusinessCode_141=&quot;0000&quot; CLS_F_FullBusinessCode_139=&quot;120&quot; RG_16_1_A_164=&quot;Плата за негативное воздействие на окружающую среду&quot; RG_16_1_A_164_CALC_STATE=&quot;0&quot; RG_20_1=&quot;537.000000&quot; RG_20_1_DATA_STATE=&quot;2&quot; RG_20_1_CALC_STATE=&quot;0&quot; RG_24_1=&quot;558.280000&quot; RG_24_1_DATA_STATE=&quot;2&quot; RG_24_1_CALC_STATE=&quot;0&quot; RG_28_1_DATA_STATE=&quot;3&quot; RG_28_1_CALC_STATE=&quot;0&quot; RG_32_1_DATA_STATE=&quot;3&quot; RG_32_1_CALC_STATE=&quot;0&quot; RG_36_1=&quot;537.000000&quot; RG_36_1_DATA_STATE=&quot;1&quot; RG_36_1_CALC_STATE=&quot;0&quot; RG_40_1=&quot;558.28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38&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89&quot; LineID=&quot;__410D___&quot; RowType=&quot;DATA&quot; CLS_S_138=&quot;410D&quot; CLS_DEPTH_138=&quot;4&quot; CLS_B_138=&quot;11300000&quot; CLS_S_142=&quot;&quot; CLS_DEPTH_142=&quot;1&quot; CLS_B_142=&quot;00&quot; CLS_S_141=&quot;&quot; CLS_DEPTH_141=&quot;1&quot; CLS_B_141=&quot;0000&quot; CLS_S_139=&quot;&quot; CLS_DEPTH_139=&quot;1&quot; CLS_B_139=&quot;000&quot; CLS_F_FullBusinessCode_138=&quot;11300000&quot; CLS_F_FullBusinessCode_142=&quot;00&quot; CLS_F_FullBusinessCode_141=&quot;0000&quot; CLS_F_FullBusinessCode_139=&quot;000&quot; RG_16_1_A_164=&quot;ДОХОДЫ ОТ ОКАЗАНИЯ ПЛАТНЫХ УСЛУГ И КОМПЕНСАЦИИ ЗАТРАТ ГОСУДАРСТВА&quot; RG_16_1_A_164_CALC_STATE=&quot;0&quot; RG_20_1_DATA_STATE=&quot;3&quot; RG_20_1_CALC_STATE=&quot;0&quot; RG_24_1=&quot;23.780000&quot; RG_24_1_DATA_STATE=&quot;2&quot; RG_24_1_CALC_STATE=&quot;0&quot; RG_28_1=&quot;398280.430000&quot; RG_28_1_DATA_STATE=&quot;2&quot; RG_28_1_CALC_STATE=&quot;0&quot; RG_32_1=&quot;392401.290000&quot; RG_32_1_DATA_STATE=&quot;2&quot; RG_32_1_CALC_STATE=&quot;0&quot; RG_36_1_DATA_STATE=&quot;3&quot; RG_36_1_CALC_STATE=&quot;0&quot; RG_40_1=&quot;23.780000&quot; RG_40_1_DATA_STATE=&quot;2&quot; RG_40_1_CALC_STATE=&quot;0&quot; RG_44_1=&quot;368373.300000&quot; RG_44_1_DATA_STATE=&quot;2&quot; RG_44_1_CALC_STATE=&quot;0&quot; RG_48_1=&quot;362904.200000&quot; RG_48_1_DATA_STATE=&quot;2&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quot;29907.130000&quot; RG_60_1_DATA_STATE=&quot;2&quot; RG_60_1_CALC_STATE=&quot;0&quot; RG_60_3=&quot;1466.910000&quot; RG_60_3_DATA_STATE=&quot;2&quot; RG_60_3_CALC_STATE=&quot;0&quot; RG_60_4=&quot;1785.810000&quot; RG_60_4_DATA_STATE=&quot;2&quot; RG_60_4_CALC_STATE=&quot;0&quot; RG_60_5=&quot;8772.040000&quot; RG_60_5_DATA_STATE=&quot;2&quot; RG_60_5_CALC_STATE=&quot;0&quot; RG_60_6=&quot;2037.010000&quot; RG_60_6_DATA_STATE=&quot;2&quot; RG_60_6_CALC_STATE=&quot;0&quot; RG_60_7=&quot;2485.030000&quot; RG_60_7_DATA_STATE=&quot;2&quot; RG_60_7_CALC_STATE=&quot;0&quot; RG_60_8=&quot;1606.250000&quot; RG_60_8_DATA_STATE=&quot;2&quot; RG_60_8_CALC_STATE=&quot;0&quot; RG_60_9=&quot;1761.950000&quot; RG_60_9_DATA_STATE=&quot;2&quot; RG_60_9_CALC_STATE=&quot;0&quot; RG_60_10=&quot;1613.960000&quot; RG_60_10_DATA_STATE=&quot;2&quot; RG_60_10_CALC_STATE=&quot;0&quot; RG_60_11=&quot;6725.250000&quot; RG_60_11_DATA_STATE=&quot;2&quot; RG_60_11_CALC_STATE=&quot;0&quot; RG_60_12=&quot;1652.920000&quot; RG_60_12_DATA_STATE=&quot;2&quot; RG_60_12_CALC_STATE=&quot;0&quot; RG_64_1=&quot;29497.090000&quot; RG_64_1_DATA_STATE=&quot;2&quot; RG_64_1_CALC_STATE=&quot;0&quot; RG_64_3=&quot;1390.760000&quot; RG_64_3_DATA_STATE=&quot;2&quot; RG_64_3_CALC_STATE=&quot;0&quot; RG_64_4=&quot;1733.410000&quot; RG_64_4_DATA_STATE=&quot;2&quot; RG_64_4_CALC_STATE=&quot;0&quot; RG_64_5=&quot;8596.970000&quot; RG_64_5_DATA_STATE=&quot;2&quot; RG_64_5_CALC_STATE=&quot;0&quot; RG_64_6=&quot;2037.010000&quot; RG_64_6_DATA_STATE=&quot;2&quot; RG_64_6_CALC_STATE=&quot;0&quot; RG_64_7=&quot;2455.960000&quot; RG_64_7_DATA_STATE=&quot;2&quot; RG_64_7_CALC_STATE=&quot;0&quot; RG_64_8=&quot;1561.600000&quot; RG_64_8_DATA_STATE=&quot;2&quot; RG_64_8_CALC_STATE=&quot;0&quot; RG_64_9=&quot;1755.350000&quot; RG_64_9_DATA_STATE=&quot;2&quot; RG_64_9_CALC_STATE=&quot;0&quot; RG_64_10=&quot;1587.860000&quot; RG_64_10_DATA_STATE=&quot;2&quot; RG_64_10_CALC_STATE=&quot;0&quot; RG_64_11=&quot;6725.250000&quot; RG_64_11_DATA_STATE=&quot;2&quot; RG_64_11_CALC_STATE=&quot;0&quot; RG_64_12=&quot;1652.920000&quot; RG_64_12_DATA_STATE=&quot;2&quot; RG_64_12_CALC_STATE=&quot;0&quot; OrderAdHoc=&quot;39&quot; StyleID=&quot;1&quot; rs:forcenull=&quot;RG_20_1 RG_36_1 RG_52_1 RG_52_3 RG_52_4 RG_52_5 RG_52_6 RG_52_7 RG_52_8 RG_52_9 RG_52_10 RG_52_11 RG_52_12 RG_56_1 RG_56_3 RG_56_4 RG_56_5 RG_56_6 RG_56_7 RG_56_8 RG_56_9 RG_56_10 RG_56_11 RG_56_12 OrderPrintable&quot;/&gt;&#10;   &lt;z:row RowID=&quot;30&quot; LineID=&quot;__410D0305_05__13&quot; RowType=&quot;DATA&quot; CLS_S_138=&quot;410D0305&quot; CLS_DEPTH_138=&quot;6&quot; CLS_B_138=&quot;11303050&quot; CLS_S_142=&quot;05&quot; CLS_DEPTH_142=&quot;2&quot; CLS_B_142=&quot;05&quot; CLS_S_141=&quot;&quot; CLS_DEPTH_141=&quot;1&quot; CLS_B_141=&quot;0000&quot; CLS_S_139=&quot;13&quot; CLS_DEPTH_139=&quot;3&quot; CLS_B_139=&quot;130&quot; CLS_F_FullBusinessCode_138=&quot;11303050&quot; CLS_F_FullBusinessCode_142=&quot;05&quot; CLS_F_FullBusinessCode_141=&quot;0000&quot; CLS_F_FullBusinessCode_139=&quot;130&quot; RG_16_1_A_164=&quot;Прочие доходы от оказания платных услуг получателями средств бюджетов муниципальных районов и компенсации затрат бюджетов муниципальных районов&quot; RG_16_1_A_164_CALC_STATE=&quot;0&quot; RG_20_1_DATA_STATE=&quot;3&quot; RG_20_1_CALC_STATE=&quot;0&quot; RG_24_1=&quot;23.780000&quot; RG_24_1_DATA_STATE=&quot;2&quot; RG_24_1_CALC_STATE=&quot;0&quot; RG_28_1_DATA_STATE=&quot;3&quot; RG_28_1_CALC_STATE=&quot;0&quot; RG_32_1_DATA_STATE=&quot;3&quot; RG_32_1_CALC_STATE=&quot;0&quot; RG_36_1_DATA_STATE=&quot;3&quot; RG_36_1_CALC_STATE=&quot;0&quot; RG_40_1=&quot;23.78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40&quot; rs:forcenull=&quot;RG_20_1 RG_28_1 RG_32_1 RG_36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90&quot; LineID=&quot;__410E___&quot; RowType=&quot;DATA&quot; CLS_S_138=&quot;410E&quot; CLS_DEPTH_138=&quot;4&quot; CLS_B_138=&quot;11400000&quot; CLS_S_142=&quot;&quot; CLS_DEPTH_142=&quot;1&quot; CLS_B_142=&quot;00&quot; CLS_S_141=&quot;&quot; CLS_DEPTH_141=&quot;1&quot; CLS_B_141=&quot;0000&quot; CLS_S_139=&quot;&quot; CLS_DEPTH_139=&quot;1&quot; CLS_B_139=&quot;000&quot; CLS_F_FullBusinessCode_138=&quot;11400000&quot; CLS_F_FullBusinessCode_142=&quot;00&quot; CLS_F_FullBusinessCode_141=&quot;0000&quot; CLS_F_FullBusinessCode_139=&quot;000&quot; RG_16_1_A_164=&quot;ДОХОДЫ ОТ ПРОДАЖИ МАТЕРИАЛЬНЫХ И НЕМАТЕРИАЛЬНЫХ АКТИВОВ&quot; RG_16_1_A_164_CALC_STATE=&quot;0&quot; RG_20_1=&quot;289.000000&quot; RG_20_1_DATA_STATE=&quot;2&quot; RG_20_1_CALC_STATE=&quot;0&quot; RG_24_1=&quot;1179.520000&quot; RG_24_1_DATA_STATE=&quot;2&quot; RG_24_1_CALC_STATE=&quot;0&quot; RG_28_1=&quot;398280.430000&quot; RG_28_1_DATA_STATE=&quot;2&quot; RG_28_1_CALC_STATE=&quot;0&quot; RG_32_1=&quot;392401.290000&quot; RG_32_1_DATA_STATE=&quot;2&quot; RG_32_1_CALC_STATE=&quot;0&quot; RG_36_1=&quot;135.000000&quot; RG_36_1_DATA_STATE=&quot;2&quot; RG_36_1_CALC_STATE=&quot;0&quot; RG_40_1=&quot;809.700000&quot; RG_40_1_DATA_STATE=&quot;2&quot; RG_40_1_CALC_STATE=&quot;0&quot; RG_44_1=&quot;368373.300000&quot; RG_44_1_DATA_STATE=&quot;2&quot; RG_44_1_CALC_STATE=&quot;0&quot; RG_48_1=&quot;362904.200000&quot; RG_48_1_DATA_STATE=&quot;2&quot; RG_48_1_CALC_STATE=&quot;0&quot; RG_52_1=&quot;154.000000&quot; RG_52_1_DATA_STATE=&quot;2&quot; RG_52_1_CALC_STATE=&quot;0&quot; RG_52_3=&quot;2.000000&quot; RG_52_3_DATA_STATE=&quot;2&quot; RG_52_3_CALC_STATE=&quot;0&quot; RG_52_4_DATA_STATE=&quot;3&quot; RG_52_4_CALC_STATE=&quot;0&quot; RG_52_5=&quot;135.000000&quot; RG_52_5_DATA_STATE=&quot;2&quot; RG_52_5_CALC_STATE=&quot;0&quot; RG_52_6=&quot;10.000000&quot; RG_52_6_DATA_STATE=&quot;2&quot; RG_52_6_CALC_STATE=&quot;0&quot; RG_52_7=&quot;4.000000&quot; RG_52_7_DATA_STATE=&quot;2&quot; RG_52_7_CALC_STATE=&quot;0&quot; RG_52_8_DATA_STATE=&quot;3&quot; RG_52_8_CALC_STATE=&quot;0&quot; RG_52_9_DATA_STATE=&quot;3&quot; RG_52_9_CALC_STATE=&quot;0&quot; RG_52_10=&quot;1.000000&quot; RG_52_10_DATA_STATE=&quot;2&quot; RG_52_10_CALC_STATE=&quot;0&quot; RG_52_11=&quot;2.000000&quot; RG_52_11_DATA_STATE=&quot;2&quot; RG_52_11_CALC_STATE=&quot;0&quot; RG_52_12_DATA_STATE=&quot;3&quot; RG_52_12_CALC_STATE=&quot;0&quot; RG_56_1=&quot;369.820000&quot; RG_56_1_DATA_STATE=&quot;2&quot; RG_56_1_CALC_STATE=&quot;0&quot; RG_56_3=&quot;2.340000&quot; RG_56_3_DATA_STATE=&quot;2&quot; RG_56_3_CALC_STATE=&quot;0&quot; RG_56_4=&quot;.900000&quot; RG_56_4_DATA_STATE=&quot;2&quot; RG_56_4_CALC_STATE=&quot;0&quot; RG_56_5=&quot;344.460000&quot; RG_56_5_DATA_STATE=&quot;2&quot; RG_56_5_CALC_STATE=&quot;0&quot; RG_56_6=&quot;10.860000&quot; RG_56_6_DATA_STATE=&quot;2&quot; RG_56_6_CALC_STATE=&quot;0&quot; RG_56_7=&quot;4.300000&quot; RG_56_7_DATA_STATE=&quot;2&quot; RG_56_7_CALC_STATE=&quot;0&quot; RG_56_8=&quot;2.350000&quot; RG_56_8_DATA_STATE=&quot;2&quot; RG_56_8_CALC_STATE=&quot;0&quot; RG_56_9_DATA_STATE=&quot;3&quot; RG_56_9_CALC_STATE=&quot;0&quot; RG_56_10=&quot;1.960000&quot; RG_56_10_DATA_STATE=&quot;2&quot; RG_56_10_CALC_STATE=&quot;0&quot; RG_56_11=&quot;2.650000&quot; RG_56_11_DATA_STATE=&quot;2&quot; RG_56_11_CALC_STATE=&quot;0&quot; RG_56_12_DATA_STATE=&quot;3&quot; RG_56_12_CALC_STATE=&quot;0&quot; RG_60_1=&quot;29907.130000&quot; RG_60_1_DATA_STATE=&quot;2&quot; RG_60_1_CALC_STATE=&quot;0&quot; RG_60_3=&quot;1466.910000&quot; RG_60_3_DATA_STATE=&quot;2&quot; RG_60_3_CALC_STATE=&quot;0&quot; RG_60_4=&quot;1785.810000&quot; RG_60_4_DATA_STATE=&quot;2&quot; RG_60_4_CALC_STATE=&quot;0&quot; RG_60_5=&quot;8772.040000&quot; RG_60_5_DATA_STATE=&quot;2&quot; RG_60_5_CALC_STATE=&quot;0&quot; RG_60_6=&quot;2037.010000&quot; RG_60_6_DATA_STATE=&quot;2&quot; RG_60_6_CALC_STATE=&quot;0&quot; RG_60_7=&quot;2485.030000&quot; RG_60_7_DATA_STATE=&quot;2&quot; RG_60_7_CALC_STATE=&quot;0&quot; RG_60_8=&quot;1606.250000&quot; RG_60_8_DATA_STATE=&quot;2&quot; RG_60_8_CALC_STATE=&quot;0&quot; RG_60_9=&quot;1761.950000&quot; RG_60_9_DATA_STATE=&quot;2&quot; RG_60_9_CALC_STATE=&quot;0&quot; RG_60_10=&quot;1613.960000&quot; RG_60_10_DATA_STATE=&quot;2&quot; RG_60_10_CALC_STATE=&quot;0&quot; RG_60_11=&quot;6725.250000&quot; RG_60_11_DATA_STATE=&quot;2&quot; RG_60_11_CALC_STATE=&quot;0&quot; RG_60_12=&quot;1652.920000&quot; RG_60_12_DATA_STATE=&quot;2&quot; RG_60_12_CALC_STATE=&quot;0&quot; RG_64_1=&quot;29497.090000&quot; RG_64_1_DATA_STATE=&quot;2&quot; RG_64_1_CALC_STATE=&quot;0&quot; RG_64_3=&quot;1390.760000&quot; RG_64_3_DATA_STATE=&quot;2&quot; RG_64_3_CALC_STATE=&quot;0&quot; RG_64_4=&quot;1733.410000&quot; RG_64_4_DATA_STATE=&quot;2&quot; RG_64_4_CALC_STATE=&quot;0&quot; RG_64_5=&quot;8596.970000&quot; RG_64_5_DATA_STATE=&quot;2&quot; RG_64_5_CALC_STATE=&quot;0&quot; RG_64_6=&quot;2037.010000&quot; RG_64_6_DATA_STATE=&quot;2&quot; RG_64_6_CALC_STATE=&quot;0&quot; RG_64_7=&quot;2455.960000&quot; RG_64_7_DATA_STATE=&quot;2&quot; RG_64_7_CALC_STATE=&quot;0&quot; RG_64_8=&quot;1561.600000&quot; RG_64_8_DATA_STATE=&quot;2&quot; RG_64_8_CALC_STATE=&quot;0&quot; RG_64_9=&quot;1755.350000&quot; RG_64_9_DATA_STATE=&quot;2&quot; RG_64_9_CALC_STATE=&quot;0&quot; RG_64_10=&quot;1587.860000&quot; RG_64_10_DATA_STATE=&quot;2&quot; RG_64_10_CALC_STATE=&quot;0&quot; RG_64_11=&quot;6725.250000&quot; RG_64_11_DATA_STATE=&quot;2&quot; RG_64_11_CALC_STATE=&quot;0&quot; RG_64_12=&quot;1652.920000&quot; RG_64_12_DATA_STATE=&quot;2&quot; RG_64_12_CALC_STATE=&quot;0&quot; OrderAdHoc=&quot;41&quot; StyleID=&quot;1&quot; rs:forcenull=&quot;RG_52_4 RG_52_8 RG_52_9 RG_52_12 RG_56_9 RG_56_12 OrderPrintable&quot;/&gt;&#10;   &lt;z:row RowID=&quot;31&quot; LineID=&quot;__410E02031_05__41&quot; RowType=&quot;DATA&quot; CLS_S_138=&quot;410E02031&quot; CLS_DEPTH_138=&quot;7&quot; CLS_B_138=&quot;11402032&quot; CLS_S_142=&quot;05&quot; CLS_DEPTH_142=&quot;2&quot; CLS_B_142=&quot;05&quot; CLS_S_141=&quot;&quot; CLS_DEPTH_141=&quot;1&quot; CLS_B_141=&quot;0000&quot; CLS_S_139=&quot;41&quot; CLS_DEPTH_139=&quot;3&quot; CLS_B_139=&quot;410&quot; CLS_F_FullBusinessCode_138=&quot;11402032&quot; CLS_F_FullBusinessCode_142=&quot;05&quot; CLS_F_FullBusinessCode_141=&quot;0000&quot; CLS_F_FullBusinessCode_139=&quot;410&quot; RG_16_1_A_164=&quo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quot; RG_16_1_A_164_CALC_STATE=&quot;0&quot; RG_20_1=&quot;20.000000&quot; RG_20_1_DATA_STATE=&quot;2&quot; RG_20_1_CALC_STATE=&quot;0&quot; RG_24_1=&quot;241.800000&quot; RG_24_1_DATA_STATE=&quot;2&quot; RG_24_1_CALC_STATE=&quot;0&quot; RG_28_1_DATA_STATE=&quot;3&quot; RG_28_1_CALC_STATE=&quot;0&quot; RG_32_1_DATA_STATE=&quot;3&quot; RG_32_1_CALC_STATE=&quot;0&quot; RG_36_1=&quot;20.000000&quot; RG_36_1_DATA_STATE=&quot;1&quot; RG_36_1_CALC_STATE=&quot;0&quot; RG_40_1=&quot;241.80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42&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32&quot; LineID=&quot;__410E02031_05__44&quot; RowType=&quot;DATA&quot; CLS_S_138=&quot;410E02031&quot; CLS_DEPTH_138=&quot;7&quot; CLS_B_138=&quot;11402032&quot; CLS_S_142=&quot;05&quot; CLS_DEPTH_142=&quot;2&quot; CLS_B_142=&quot;05&quot; CLS_S_141=&quot;&quot; CLS_DEPTH_141=&quot;1&quot; CLS_B_141=&quot;0000&quot; CLS_S_139=&quot;44&quot; CLS_DEPTH_139=&quot;3&quot; CLS_B_139=&quot;440&quot; CLS_F_FullBusinessCode_138=&quot;11402032&quot; CLS_F_FullBusinessCode_142=&quot;05&quot; CLS_F_FullBusinessCode_141=&quot;0000&quot; CLS_F_FullBusinessCode_139=&quot;440&quot; RG_16_1_A_164=&quo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материальных запасов по указанному имуществу&quot; RG_16_1_A_164_CALC_STATE=&quot;0&quot; RG_20_1_DATA_STATE=&quot;3&quot; RG_20_1_CALC_STATE=&quot;0&quot; RG_24_1=&quot;4.000000&quot; RG_24_1_DATA_STATE=&quot;2&quot; RG_24_1_CALC_STATE=&quot;0&quot; RG_28_1_DATA_STATE=&quot;3&quot; RG_28_1_CALC_STATE=&quot;0&quot; RG_32_1_DATA_STATE=&quot;3&quot; RG_32_1_CALC_STATE=&quot;0&quot; RG_36_1_DATA_STATE=&quot;3&quot; RG_36_1_CALC_STATE=&quot;0&quot; RG_40_1=&quot;4.00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43&quot; rs:forcenull=&quot;RG_20_1 RG_28_1 RG_32_1 RG_36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33&quot; LineID=&quot;__410E02032_05__41&quot; RowType=&quot;DATA&quot; CLS_S_138=&quot;410E02032&quot; CLS_DEPTH_138=&quot;7&quot; CLS_B_138=&quot;11402033&quot; CLS_S_142=&quot;05&quot; CLS_DEPTH_142=&quot;2&quot; CLS_B_142=&quot;05&quot; CLS_S_141=&quot;&quot; CLS_DEPTH_141=&quot;1&quot; CLS_B_141=&quot;0000&quot; CLS_S_139=&quot;41&quot; CLS_DEPTH_139=&quot;3&quot; CLS_B_139=&quot;410&quot; CLS_F_FullBusinessCode_138=&quot;11402033&quot; CLS_F_FullBusinessCode_142=&quot;05&quot; CLS_F_FullBusinessCode_141=&quot;0000&quot; CLS_F_FullBusinessCode_139=&quot;410&quot; RG_16_1_A_164=&quot;Доходы от реализации иного имущества, находящегося в собственности муниципальных район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quot; RG_16_1_A_164_CALC_STATE=&quot;0&quot; RG_20_1=&quot;80.000000&quot; RG_20_1_DATA_STATE=&quot;2&quot; RG_20_1_CALC_STATE=&quot;0&quot; RG_24_1=&quot;175.000000&quot; RG_24_1_DATA_STATE=&quot;2&quot; RG_24_1_CALC_STATE=&quot;0&quot; RG_28_1_DATA_STATE=&quot;3&quot; RG_28_1_CALC_STATE=&quot;0&quot; RG_32_1_DATA_STATE=&quot;3&quot; RG_32_1_CALC_STATE=&quot;0&quot; RG_36_1=&quot;80.000000&quot; RG_36_1_DATA_STATE=&quot;1&quot; RG_36_1_CALC_STATE=&quot;0&quot; RG_40_1=&quot;175.00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44&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34&quot; LineID=&quot;__410E02032_05__44&quot; RowType=&quot;DATA&quot; CLS_S_138=&quot;410E02032&quot; CLS_DEPTH_138=&quot;7&quot; CLS_B_138=&quot;11402033&quot; CLS_S_142=&quot;05&quot; CLS_DEPTH_142=&quot;2&quot; CLS_B_142=&quot;05&quot; CLS_S_141=&quot;&quot; CLS_DEPTH_141=&quot;1&quot; CLS_B_141=&quot;0000&quot; CLS_S_139=&quot;44&quot; CLS_DEPTH_139=&quot;3&quot; CLS_B_139=&quot;440&quot; CLS_F_FullBusinessCode_138=&quot;11402033&quot; CLS_F_FullBusinessCode_142=&quot;05&quot; CLS_F_FullBusinessCode_141=&quot;0000&quot; CLS_F_FullBusinessCode_139=&quot;440&quot; RG_16_1_A_164=&quot;Доходы от реализации иного имущества, находящегося в собственности муниципальных район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quot; RG_16_1_A_164_CALC_STATE=&quot;0&quot; RG_20_1_DATA_STATE=&quot;3&quot; RG_20_1_CALC_STATE=&quot;0&quot; RG_24_1=&quot;15.830000&quot; RG_24_1_DATA_STATE=&quot;2&quot; RG_24_1_CALC_STATE=&quot;0&quot; RG_28_1_DATA_STATE=&quot;3&quot; RG_28_1_CALC_STATE=&quot;0&quot; RG_32_1_DATA_STATE=&quot;3&quot; RG_32_1_CALC_STATE=&quot;0&quot; RG_36_1_DATA_STATE=&quot;3&quot; RG_36_1_CALC_STATE=&quot;0&quot; RG_40_1=&quot;15.83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45&quot; rs:forcenull=&quot;RG_20_1 RG_28_1 RG_32_1 RG_36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35&quot; LineID=&quot;__410E06014_06__43&quot; RowType=&quot;DATA&quot; CLS_S_138=&quot;410E06014&quot; CLS_DEPTH_138=&quot;7&quot; CLS_B_138=&quot;11406014&quot; CLS_S_142=&quot;06&quot; CLS_DEPTH_142=&quot;2&quot; CLS_B_142=&quot;10&quot; CLS_S_141=&quot;&quot; CLS_DEPTH_141=&quot;1&quot; CLS_B_141=&quot;0000&quot; CLS_S_139=&quot;43&quot; CLS_DEPTH_139=&quot;3&quot; CLS_B_139=&quot;430&quot; CLS_F_FullBusinessCode_138=&quot;11406014&quot; CLS_F_FullBusinessCode_142=&quot;10&quot; CLS_F_FullBusinessCode_141=&quot;0000&quot; CLS_F_FullBusinessCode_139=&quot;430&quot; RG_16_1_A_164=&quot;Доходы от продажи земельных участков, государственная собственность на которые не разграничена и которые расположены в границах поселений&quot; RG_16_1_A_164_CALC_STATE=&quot;0&quot; RG_20_1=&quot;189.000000&quot; RG_20_1_DATA_STATE=&quot;2&quot; RG_20_1_CALC_STATE=&quot;0&quot; RG_24_1=&quot;739.620000&quot; RG_24_1_DATA_STATE=&quot;2&quot; RG_24_1_CALC_STATE=&quot;0&quot; RG_28_1_DATA_STATE=&quot;3&quot; RG_28_1_CALC_STATE=&quot;0&quot; RG_32_1_DATA_STATE=&quot;3&quot; RG_32_1_CALC_STATE=&quot;0&quot; RG_36_1=&quot;35.000000&quot; RG_36_1_DATA_STATE=&quot;1&quot; RG_36_1_CALC_STATE=&quot;0&quot; RG_40_1=&quot;369.800000&quot; RG_40_1_DATA_STATE=&quot;1&quot; RG_40_1_CALC_STATE=&quot;0&quot; RG_44_1_DATA_STATE=&quot;3&quot; RG_44_1_CALC_STATE=&quot;0&quot; RG_48_1_DATA_STATE=&quot;3&quot; RG_48_1_CALC_STATE=&quot;0&quot; RG_52_1=&quot;154.000000&quot; RG_52_1_DATA_STATE=&quot;2&quot; RG_52_1_CALC_STATE=&quot;0&quot; RG_52_3=&quot;2.000000&quot; RG_52_3_DATA_STATE=&quot;1&quot; RG_52_3_CALC_STATE=&quot;0&quot; RG_52_4_DATA_STATE=&quot;3&quot; RG_52_4_CALC_STATE=&quot;0&quot; RG_52_5=&quot;135.000000&quot; RG_52_5_DATA_STATE=&quot;1&quot; RG_52_5_CALC_STATE=&quot;0&quot; RG_52_6=&quot;10.000000&quot; RG_52_6_DATA_STATE=&quot;1&quot; RG_52_6_CALC_STATE=&quot;0&quot; RG_52_7=&quot;4.000000&quot; RG_52_7_DATA_STATE=&quot;1&quot; RG_52_7_CALC_STATE=&quot;0&quot; RG_52_8_DATA_STATE=&quot;3&quot; RG_52_8_CALC_STATE=&quot;0&quot; RG_52_9_DATA_STATE=&quot;3&quot; RG_52_9_CALC_STATE=&quot;0&quot; RG_52_10=&quot;1.000000&quot; RG_52_10_DATA_STATE=&quot;1&quot; RG_52_10_CALC_STATE=&quot;0&quot; RG_52_11=&quot;2.000000&quot; RG_52_11_DATA_STATE=&quot;1&quot; RG_52_11_CALC_STATE=&quot;0&quot; RG_52_12_DATA_STATE=&quot;3&quot; RG_52_12_CALC_STATE=&quot;0&quot; RG_56_1=&quot;369.820000&quot; RG_56_1_DATA_STATE=&quot;2&quot; RG_56_1_CALC_STATE=&quot;0&quot; RG_56_3=&quot;2.340000&quot; RG_56_3_DATA_STATE=&quot;1&quot; RG_56_3_CALC_STATE=&quot;0&quot; RG_56_4=&quot;.900000&quot; RG_56_4_DATA_STATE=&quot;1&quot; RG_56_4_CALC_STATE=&quot;0&quot; RG_56_5=&quot;344.460000&quot; RG_56_5_DATA_STATE=&quot;1&quot; RG_56_5_CALC_STATE=&quot;0&quot; RG_56_6=&quot;10.860000&quot; RG_56_6_DATA_STATE=&quot;1&quot; RG_56_6_CALC_STATE=&quot;0&quot; RG_56_7=&quot;4.300000&quot; RG_56_7_DATA_STATE=&quot;1&quot; RG_56_7_CALC_STATE=&quot;0&quot; RG_56_8=&quot;2.350000&quot; RG_56_8_DATA_STATE=&quot;1&quot; RG_56_8_CALC_STATE=&quot;0&quot; RG_56_9_DATA_STATE=&quot;3&quot; RG_56_9_CALC_STATE=&quot;0&quot; RG_56_10=&quot;1.960000&quot; RG_56_10_DATA_STATE=&quot;1&quot; RG_56_10_CALC_STATE=&quot;0&quot; RG_56_11=&quot;2.650000&quot; RG_56_11_DATA_STATE=&quot;1&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46&quot; rs:forcenull=&quot;RG_28_1 RG_32_1 RG_44_1 RG_48_1 RG_52_4 RG_52_8 RG_52_9 RG_52_12 RG_56_9 RG_56_12 RG_60_1 RG_60_3 RG_60_4 RG_60_5 RG_60_6 RG_60_7 RG_60_8 RG_60_9 RG_60_10 RG_60_11 RG_60_12 RG_64_1 RG_64_3 RG_64_4 RG_64_5 RG_64_6 RG_64_7 RG_64_8 RG_64_9 RG_64_10 RG_64_11 RG_64_12 OrderPrintable StyleID&quot;/&gt;&#10;   &lt;z:row RowID=&quot;36&quot; LineID=&quot;__410E06025_05__43&quot; RowType=&quot;DATA&quot; CLS_S_138=&quot;410E06025&quot; CLS_DEPTH_138=&quot;7&quot; CLS_B_138=&quot;11406025&quot; CLS_S_142=&quot;05&quot; CLS_DEPTH_142=&quot;2&quot; CLS_B_142=&quot;05&quot; CLS_S_141=&quot;&quot; CLS_DEPTH_141=&quot;1&quot; CLS_B_141=&quot;0000&quot; CLS_S_139=&quot;43&quot; CLS_DEPTH_139=&quot;3&quot; CLS_B_139=&quot;430&quot; CLS_F_FullBusinessCode_138=&quot;11406025&quot; CLS_F_FullBusinessCode_142=&quot;05&quot; CLS_F_FullBusinessCode_141=&quot;0000&quot; CLS_F_FullBusinessCode_139=&quot;430&quot; RG_16_1_A_164=&quot;Доходы от продажи земельных участков, находящихся в собственности муниципальных районов (за исключением земельных участков муниципальных автономных учреждений, а также земельных участков муниципальных унитарных предприятий, в том числе казенных)&quot; RG_16_1_A_164_CALC_STATE=&quot;0&quot; RG_20_1_DATA_STATE=&quot;3&quot; RG_20_1_CALC_STATE=&quot;0&quot; RG_24_1=&quot;3.270000&quot; RG_24_1_DATA_STATE=&quot;2&quot; RG_24_1_CALC_STATE=&quot;0&quot; RG_28_1_DATA_STATE=&quot;3&quot; RG_28_1_CALC_STATE=&quot;0&quot; RG_32_1_DATA_STATE=&quot;3&quot; RG_32_1_CALC_STATE=&quot;0&quot; RG_36_1_DATA_STATE=&quot;3&quot; RG_36_1_CALC_STATE=&quot;0&quot; RG_40_1=&quot;3.27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47&quot; rs:forcenull=&quot;RG_20_1 RG_28_1 RG_32_1 RG_36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91&quot; LineID=&quot;__410G___&quot; RowType=&quot;DATA&quot; CLS_S_138=&quot;410G&quot; CLS_DEPTH_138=&quot;4&quot; CLS_B_138=&quot;11600000&quot; CLS_S_142=&quot;&quot; CLS_DEPTH_142=&quot;1&quot; CLS_B_142=&quot;00&quot; CLS_S_141=&quot;&quot; CLS_DEPTH_141=&quot;1&quot; CLS_B_141=&quot;0000&quot; CLS_S_139=&quot;&quot; CLS_DEPTH_139=&quot;1&quot; CLS_B_139=&quot;000&quot; CLS_F_FullBusinessCode_138=&quot;11600000&quot; CLS_F_FullBusinessCode_142=&quot;00&quot; CLS_F_FullBusinessCode_141=&quot;0000&quot; CLS_F_FullBusinessCode_139=&quot;000&quot; RG_16_1_A_164=&quot;ШТРАФЫ, САНКЦИИ, ВОЗМЕЩЕНИЕ УЩЕРБА&quot; RG_16_1_A_164_CALC_STATE=&quot;0&quot; RG_20_1=&quot;1706.000000&quot; RG_20_1_DATA_STATE=&quot;2&quot; RG_20_1_CALC_STATE=&quot;0&quot; RG_24_1=&quot;1860.550000&quot; RG_24_1_DATA_STATE=&quot;2&quot; RG_24_1_CALC_STATE=&quot;0&quot; RG_28_1=&quot;398280.430000&quot; RG_28_1_DATA_STATE=&quot;2&quot; RG_28_1_CALC_STATE=&quot;0&quot; RG_32_1=&quot;392401.290000&quot; RG_32_1_DATA_STATE=&quot;2&quot; RG_32_1_CALC_STATE=&quot;0&quot; RG_36_1=&quot;1706.000000&quot; RG_36_1_DATA_STATE=&quot;2&quot; RG_36_1_CALC_STATE=&quot;0&quot; RG_40_1=&quot;1860.550000&quot; RG_40_1_DATA_STATE=&quot;2&quot; RG_40_1_CALC_STATE=&quot;0&quot; RG_44_1=&quot;368373.300000&quot; RG_44_1_DATA_STATE=&quot;2&quot; RG_44_1_CALC_STATE=&quot;0&quot; RG_48_1=&quot;362904.200000&quot; RG_48_1_DATA_STATE=&quot;2&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quot;29907.130000&quot; RG_60_1_DATA_STATE=&quot;2&quot; RG_60_1_CALC_STATE=&quot;0&quot; RG_60_3=&quot;1466.910000&quot; RG_60_3_DATA_STATE=&quot;2&quot; RG_60_3_CALC_STATE=&quot;0&quot; RG_60_4=&quot;1785.810000&quot; RG_60_4_DATA_STATE=&quot;2&quot; RG_60_4_CALC_STATE=&quot;0&quot; RG_60_5=&quot;8772.040000&quot; RG_60_5_DATA_STATE=&quot;2&quot; RG_60_5_CALC_STATE=&quot;0&quot; RG_60_6=&quot;2037.010000&quot; RG_60_6_DATA_STATE=&quot;2&quot; RG_60_6_CALC_STATE=&quot;0&quot; RG_60_7=&quot;2485.030000&quot; RG_60_7_DATA_STATE=&quot;2&quot; RG_60_7_CALC_STATE=&quot;0&quot; RG_60_8=&quot;1606.250000&quot; RG_60_8_DATA_STATE=&quot;2&quot; RG_60_8_CALC_STATE=&quot;0&quot; RG_60_9=&quot;1761.950000&quot; RG_60_9_DATA_STATE=&quot;2&quot; RG_60_9_CALC_STATE=&quot;0&quot; RG_60_10=&quot;1613.960000&quot; RG_60_10_DATA_STATE=&quot;2&quot; RG_60_10_CALC_STATE=&quot;0&quot; RG_60_11=&quot;6725.250000&quot; RG_60_11_DATA_STATE=&quot;2&quot; RG_60_11_CALC_STATE=&quot;0&quot; RG_60_12=&quot;1652.920000&quot; RG_60_12_DATA_STATE=&quot;2&quot; RG_60_12_CALC_STATE=&quot;0&quot; RG_64_1=&quot;29497.090000&quot; RG_64_1_DATA_STATE=&quot;2&quot; RG_64_1_CALC_STATE=&quot;0&quot; RG_64_3=&quot;1390.760000&quot; RG_64_3_DATA_STATE=&quot;2&quot; RG_64_3_CALC_STATE=&quot;0&quot; RG_64_4=&quot;1733.410000&quot; RG_64_4_DATA_STATE=&quot;2&quot; RG_64_4_CALC_STATE=&quot;0&quot; RG_64_5=&quot;8596.970000&quot; RG_64_5_DATA_STATE=&quot;2&quot; RG_64_5_CALC_STATE=&quot;0&quot; RG_64_6=&quot;2037.010000&quot; RG_64_6_DATA_STATE=&quot;2&quot; RG_64_6_CALC_STATE=&quot;0&quot; RG_64_7=&quot;2455.960000&quot; RG_64_7_DATA_STATE=&quot;2&quot; RG_64_7_CALC_STATE=&quot;0&quot; RG_64_8=&quot;1561.600000&quot; RG_64_8_DATA_STATE=&quot;2&quot; RG_64_8_CALC_STATE=&quot;0&quot; RG_64_9=&quot;1755.350000&quot; RG_64_9_DATA_STATE=&quot;2&quot; RG_64_9_CALC_STATE=&quot;0&quot; RG_64_10=&quot;1587.860000&quot; RG_64_10_DATA_STATE=&quot;2&quot; RG_64_10_CALC_STATE=&quot;0&quot; RG_64_11=&quot;6725.250000&quot; RG_64_11_DATA_STATE=&quot;2&quot; RG_64_11_CALC_STATE=&quot;0&quot; RG_64_12=&quot;1652.920000&quot; RG_64_12_DATA_STATE=&quot;2&quot; RG_64_12_CALC_STATE=&quot;0&quot; OrderAdHoc=&quot;48&quot; StyleID=&quot;1&quot; rs:forcenull=&quot;RG_52_1 RG_52_3 RG_52_4 RG_52_5 RG_52_6 RG_52_7 RG_52_8 RG_52_9 RG_52_10 RG_52_11 RG_52_12 RG_56_1 RG_56_3 RG_56_4 RG_56_5 RG_56_6 RG_56_7 RG_56_8 RG_56_9 RG_56_10 RG_56_11 RG_56_12 OrderPrintable&quot;/&gt;&#10;   &lt;z:row RowID=&quot;37&quot; LineID=&quot;__410G0301_01__14&quot; RowType=&quot;DATA&quot; CLS_S_138=&quot;410G0301&quot; CLS_DEPTH_138=&quot;6&quot; CLS_B_138=&quot;11603010&quot; CLS_S_142=&quot;01&quot; CLS_DEPTH_142=&quot;2&quot; CLS_B_142=&quot;01&quot; CLS_S_141=&quot;&quot; CLS_DEPTH_141=&quot;1&quot; CLS_B_141=&quot;0000&quot; CLS_S_139=&quot;14&quot; CLS_DEPTH_139=&quot;3&quot; CLS_B_139=&quot;140&quot; CLS_F_FullBusinessCode_138=&quot;11603010&quot; CLS_F_FullBusinessCode_142=&quot;01&quot; CLS_F_FullBusinessCode_141=&quot;0000&quot; CLS_F_FullBusinessCode_139=&quot;140&quot; RG_16_1_A_164=&quot;Денежные взыскания (штрафы) за нарушение законодательства о налогах и сборах, предусмотренные статьями 116, 117, 118, пунктами 1 и 2 статьи 120, статьями 125, 126, 128, 129, 1291, 132, 133, 134, 135, 1351 Налогового кодекса Российской Федерации&quot; RG_16_1_A_164_CALC_STATE=&quot;0&quot; RG_20_1=&quot;15.000000&quot; RG_20_1_DATA_STATE=&quot;2&quot; RG_20_1_CALC_STATE=&quot;0&quot; RG_24_1=&quot;1.010000&quot; RG_24_1_DATA_STATE=&quot;2&quot; RG_24_1_CALC_STATE=&quot;0&quot; RG_28_1_DATA_STATE=&quot;3&quot; RG_28_1_CALC_STATE=&quot;0&quot; RG_32_1_DATA_STATE=&quot;3&quot; RG_32_1_CALC_STATE=&quot;0&quot; RG_36_1=&quot;15.000000&quot; RG_36_1_DATA_STATE=&quot;1&quot; RG_36_1_CALC_STATE=&quot;0&quot; RG_40_1=&quot;1.01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49&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38&quot; LineID=&quot;__410G0303_01__14&quot; RowType=&quot;DATA&quot; CLS_S_138=&quot;410G0303&quot; CLS_DEPTH_138=&quot;6&quot; CLS_B_138=&quot;11603030&quot; CLS_S_142=&quot;01&quot; CLS_DEPTH_142=&quot;2&quot; CLS_B_142=&quot;01&quot; CLS_S_141=&quot;&quot; CLS_DEPTH_141=&quot;1&quot; CLS_B_141=&quot;0000&quot; CLS_S_139=&quot;14&quot; CLS_DEPTH_139=&quot;3&quot; CLS_B_139=&quot;140&quot; CLS_F_FullBusinessCode_138=&quot;11603030&quot; CLS_F_FullBusinessCode_142=&quot;01&quot; CLS_F_FullBusinessCode_141=&quot;0000&quot; CLS_F_FullBusinessCode_139=&quot;140&quot; RG_16_1_A_164=&quo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quot; RG_16_1_A_164_CALC_STATE=&quot;0&quot; RG_20_1_DATA_STATE=&quot;3&quot; RG_20_1_CALC_STATE=&quot;0&quot; RG_24_1=&quot;-.110000&quot; RG_24_1_DATA_STATE=&quot;2&quot; RG_24_1_CALC_STATE=&quot;0&quot; RG_28_1_DATA_STATE=&quot;3&quot; RG_28_1_CALC_STATE=&quot;0&quot; RG_32_1_DATA_STATE=&quot;3&quot; RG_32_1_CALC_STATE=&quot;0&quot; RG_36_1_DATA_STATE=&quot;3&quot; RG_36_1_CALC_STATE=&quot;0&quot; RG_40_1=&quot;-.11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50&quot; rs:forcenull=&quot;RG_20_1 RG_28_1 RG_32_1 RG_36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39&quot; LineID=&quot;__410G06_01__14&quot; RowType=&quot;DATA&quot; CLS_S_138=&quot;410G06&quot; CLS_DEPTH_138=&quot;5&quot; CLS_B_138=&quot;11606000&quot; CLS_S_142=&quot;01&quot; CLS_DEPTH_142=&quot;2&quot; CLS_B_142=&quot;01&quot; CLS_S_141=&quot;&quot; CLS_DEPTH_141=&quot;1&quot; CLS_B_141=&quot;0000&quot; CLS_S_139=&quot;14&quot; CLS_DEPTH_139=&quot;3&quot; CLS_B_139=&quot;140&quot; CLS_F_FullBusinessCode_138=&quot;11606000&quot; CLS_F_FullBusinessCode_142=&quot;01&quot; CLS_F_FullBusinessCode_141=&quot;0000&quot; CLS_F_FullBusinessCode_139=&quot;140&quot; RG_16_1_A_164=&quo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quot; RG_16_1_A_164_CALC_STATE=&quot;0&quot; RG_20_1_DATA_STATE=&quot;3&quot; RG_20_1_CALC_STATE=&quot;0&quot; RG_24_1=&quot;3.000000&quot; RG_24_1_DATA_STATE=&quot;2&quot; RG_24_1_CALC_STATE=&quot;0&quot; RG_28_1_DATA_STATE=&quot;3&quot; RG_28_1_CALC_STATE=&quot;0&quot; RG_32_1_DATA_STATE=&quot;3&quot; RG_32_1_CALC_STATE=&quot;0&quot; RG_36_1_DATA_STATE=&quot;3&quot; RG_36_1_CALC_STATE=&quot;0&quot; RG_40_1=&quot;3.00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51&quot; rs:forcenull=&quot;RG_20_1 RG_28_1 RG_32_1 RG_36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40&quot; LineID=&quot;__410G0L05_05__14&quot; RowType=&quot;DATA&quot; CLS_S_138=&quot;410G0L05&quot; CLS_DEPTH_138=&quot;6&quot; CLS_B_138=&quot;11621050&quot; CLS_S_142=&quot;05&quot; CLS_DEPTH_142=&quot;2&quot; CLS_B_142=&quot;05&quot; CLS_S_141=&quot;&quot; CLS_DEPTH_141=&quot;1&quot; CLS_B_141=&quot;0000&quot; CLS_S_139=&quot;14&quot; CLS_DEPTH_139=&quot;3&quot; CLS_B_139=&quot;140&quot; CLS_F_FullBusinessCode_138=&quot;11621050&quot; CLS_F_FullBusinessCode_142=&quot;05&quot; CLS_F_FullBusinessCode_141=&quot;0000&quot; CLS_F_FullBusinessCode_139=&quot;140&quot; RG_16_1_A_164=&quo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quot; RG_16_1_A_164_CALC_STATE=&quot;0&quot; RG_20_1_DATA_STATE=&quot;3&quot; RG_20_1_CALC_STATE=&quot;0&quot; RG_24_1=&quot;29.300000&quot; RG_24_1_DATA_STATE=&quot;2&quot; RG_24_1_CALC_STATE=&quot;0&quot; RG_28_1_DATA_STATE=&quot;3&quot; RG_28_1_CALC_STATE=&quot;0&quot; RG_32_1_DATA_STATE=&quot;3&quot; RG_32_1_CALC_STATE=&quot;0&quot; RG_36_1_DATA_STATE=&quot;3&quot; RG_36_1_CALC_STATE=&quot;0&quot; RG_40_1=&quot;29.30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52&quot; rs:forcenull=&quot;RG_20_1 RG_28_1 RG_32_1 RG_36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41&quot; LineID=&quot;__410G0N05_05__14&quot; RowType=&quot;DATA&quot; CLS_S_138=&quot;410G0N05&quot; CLS_DEPTH_138=&quot;6&quot; CLS_B_138=&quot;11623050&quot; CLS_S_142=&quot;05&quot; CLS_DEPTH_142=&quot;2&quot; CLS_B_142=&quot;05&quot; CLS_S_141=&quot;&quot; CLS_DEPTH_141=&quot;1&quot; CLS_B_141=&quot;0000&quot; CLS_S_139=&quot;14&quot; CLS_DEPTH_139=&quot;3&quot; CLS_B_139=&quot;140&quot; CLS_F_FullBusinessCode_138=&quot;11623050&quot; CLS_F_FullBusinessCode_142=&quot;05&quot; CLS_F_FullBusinessCode_141=&quot;0000&quot; CLS_F_FullBusinessCode_139=&quot;140&quot; RG_16_1_A_164=&quot;Доходы от возмещения ущерба при возникновении страховых случаев, когда выгодоприобретателями по договорам страхования выступают получатели средств бюджетов муниципальных районов&quot; RG_16_1_A_164_CALC_STATE=&quot;0&quot; RG_20_1_DATA_STATE=&quot;3&quot; RG_20_1_CALC_STATE=&quot;0&quot; RG_24_1=&quot;20.910000&quot; RG_24_1_DATA_STATE=&quot;2&quot; RG_24_1_CALC_STATE=&quot;0&quot; RG_28_1_DATA_STATE=&quot;3&quot; RG_28_1_CALC_STATE=&quot;0&quot; RG_32_1_DATA_STATE=&quot;3&quot; RG_32_1_CALC_STATE=&quot;0&quot; RG_36_1_DATA_STATE=&quot;3&quot; RG_36_1_CALC_STATE=&quot;0&quot; RG_40_1=&quot;20.91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53&quot; rs:forcenull=&quot;RG_20_1 RG_28_1 RG_32_1 RG_36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42&quot; LineID=&quot;__410G0P06_01__14&quot; RowType=&quot;DATA&quot; CLS_S_138=&quot;410G0P06&quot; CLS_DEPTH_138=&quot;6&quot; CLS_B_138=&quot;11625060&quot; CLS_S_142=&quot;01&quot; CLS_DEPTH_142=&quot;2&quot; CLS_B_142=&quot;01&quot; CLS_S_141=&quot;&quot; CLS_DEPTH_141=&quot;1&quot; CLS_B_141=&quot;0000&quot; CLS_S_139=&quot;14&quot; CLS_DEPTH_139=&quot;3&quot; CLS_B_139=&quot;140&quot; CLS_F_FullBusinessCode_138=&quot;11625060&quot; CLS_F_FullBusinessCode_142=&quot;01&quot; CLS_F_FullBusinessCode_141=&quot;0000&quot; CLS_F_FullBusinessCode_139=&quot;140&quot; RG_16_1_A_164=&quot;Денежные взыскания (штрафы) за нарушение земельного законодательства&quot; RG_16_1_A_164_CALC_STATE=&quot;0&quot; RG_20_1_DATA_STATE=&quot;3&quot; RG_20_1_CALC_STATE=&quot;0&quot; RG_24_1=&quot;3.000000&quot; RG_24_1_DATA_STATE=&quot;2&quot; RG_24_1_CALC_STATE=&quot;0&quot; RG_28_1_DATA_STATE=&quot;3&quot; RG_28_1_CALC_STATE=&quot;0&quot; RG_32_1_DATA_STATE=&quot;3&quot; RG_32_1_CALC_STATE=&quot;0&quot; RG_36_1_DATA_STATE=&quot;3&quot; RG_36_1_CALC_STATE=&quot;0&quot; RG_40_1=&quot;3.00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54&quot; rs:forcenull=&quot;RG_20_1 RG_28_1 RG_32_1 RG_36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43&quot; LineID=&quot;__410G0R_01__14&quot; RowType=&quot;DATA&quot; CLS_S_138=&quot;410G0R&quot; CLS_DEPTH_138=&quot;5&quot; CLS_B_138=&quot;11627000&quot; CLS_S_142=&quot;01&quot; CLS_DEPTH_142=&quot;2&quot; CLS_B_142=&quot;01&quot; CLS_S_141=&quot;&quot; CLS_DEPTH_141=&quot;1&quot; CLS_B_141=&quot;0000&quot; CLS_S_139=&quot;14&quot; CLS_DEPTH_139=&quot;3&quot; CLS_B_139=&quot;140&quot; CLS_F_FullBusinessCode_138=&quot;11627000&quot; CLS_F_FullBusinessCode_142=&quot;01&quot; CLS_F_FullBusinessCode_141=&quot;0000&quot; CLS_F_FullBusinessCode_139=&quot;140&quot; RG_16_1_A_164=&quot;Денежные взыскания (штрафы) за нарушение Федерального закона &amp;quot;О пожарной безопасности&amp;quot;&quot; RG_16_1_A_164_CALC_STATE=&quot;0&quot; RG_20_1=&quot;30.000000&quot; RG_20_1_DATA_STATE=&quot;2&quot; RG_20_1_CALC_STATE=&quot;0&quot; RG_24_1=&quot;98.250000&quot; RG_24_1_DATA_STATE=&quot;2&quot; RG_24_1_CALC_STATE=&quot;0&quot; RG_28_1_DATA_STATE=&quot;3&quot; RG_28_1_CALC_STATE=&quot;0&quot; RG_32_1_DATA_STATE=&quot;3&quot; RG_32_1_CALC_STATE=&quot;0&quot; RG_36_1=&quot;30.000000&quot; RG_36_1_DATA_STATE=&quot;1&quot; RG_36_1_CALC_STATE=&quot;0&quot; RG_40_1=&quot;98.25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55&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44&quot; LineID=&quot;__410G0U_01__14&quot; RowType=&quot;DATA&quot; CLS_S_138=&quot;410G0U&quot; CLS_DEPTH_138=&quot;5&quot; CLS_B_138=&quot;11630000&quot; CLS_S_142=&quot;01&quot; CLS_DEPTH_142=&quot;2&quot; CLS_B_142=&quot;01&quot; CLS_S_141=&quot;&quot; CLS_DEPTH_141=&quot;1&quot; CLS_B_141=&quot;0000&quot; CLS_S_139=&quot;14&quot; CLS_DEPTH_139=&quot;3&quot; CLS_B_139=&quot;140&quot; CLS_F_FullBusinessCode_138=&quot;11630000&quot; CLS_F_FullBusinessCode_142=&quot;01&quot; CLS_F_FullBusinessCode_141=&quot;0000&quot; CLS_F_FullBusinessCode_139=&quot;140&quot; RG_16_1_A_164=&quot;Денежные взыскания (штрафы) за административные правонарушения в области дорожного движения&quot; RG_16_1_A_164_CALC_STATE=&quot;0&quot; RG_20_1=&quot;1211.000000&quot; RG_20_1_DATA_STATE=&quot;2&quot; RG_20_1_CALC_STATE=&quot;0&quot; RG_24_1=&quot;1059.910000&quot; RG_24_1_DATA_STATE=&quot;2&quot; RG_24_1_CALC_STATE=&quot;0&quot; RG_28_1_DATA_STATE=&quot;3&quot; RG_28_1_CALC_STATE=&quot;0&quot; RG_32_1_DATA_STATE=&quot;3&quot; RG_32_1_CALC_STATE=&quot;0&quot; RG_36_1=&quot;1211.000000&quot; RG_36_1_DATA_STATE=&quot;1&quot; RG_36_1_CALC_STATE=&quot;0&quot; RG_40_1=&quot;1059.91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56&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45&quot; LineID=&quot;__410G0Z05_05__14&quot; RowType=&quot;DATA&quot; CLS_S_138=&quot;410G0Z05&quot; CLS_DEPTH_138=&quot;6&quot; CLS_B_138=&quot;11690050&quot; CLS_S_142=&quot;05&quot; CLS_DEPTH_142=&quot;2&quot; CLS_B_142=&quot;05&quot; CLS_S_141=&quot;&quot; CLS_DEPTH_141=&quot;1&quot; CLS_B_141=&quot;0000&quot; CLS_S_139=&quot;14&quot; CLS_DEPTH_139=&quot;3&quot; CLS_B_139=&quot;140&quot; CLS_F_FullBusinessCode_138=&quot;11690050&quot; CLS_F_FullBusinessCode_142=&quot;05&quot; CLS_F_FullBusinessCode_141=&quot;0000&quot; CLS_F_FullBusinessCode_139=&quot;140&quot; RG_16_1_A_164=&quot;Прочие поступления от денежных взысканий (штрафов) и иных сумм в возмещение ущерба, зачисляемые в бюджеты муниципальных районов&quot; RG_16_1_A_164_CALC_STATE=&quot;0&quot; RG_20_1=&quot;450.000000&quot; RG_20_1_DATA_STATE=&quot;2&quot; RG_20_1_CALC_STATE=&quot;0&quot; RG_24_1=&quot;645.280000&quot; RG_24_1_DATA_STATE=&quot;2&quot; RG_24_1_CALC_STATE=&quot;0&quot; RG_28_1_DATA_STATE=&quot;3&quot; RG_28_1_CALC_STATE=&quot;0&quot; RG_32_1_DATA_STATE=&quot;3&quot; RG_32_1_CALC_STATE=&quot;0&quot; RG_36_1=&quot;450.000000&quot; RG_36_1_DATA_STATE=&quot;1&quot; RG_36_1_CALC_STATE=&quot;0&quot; RG_40_1=&quot;645.28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57&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92&quot; LineID=&quot;__410H___&quot; RowType=&quot;DATA&quot; CLS_S_138=&quot;410H&quot; CLS_DEPTH_138=&quot;4&quot; CLS_B_138=&quot;11700000&quot; CLS_S_142=&quot;&quot; CLS_DEPTH_142=&quot;1&quot; CLS_B_142=&quot;00&quot; CLS_S_141=&quot;&quot; CLS_DEPTH_141=&quot;1&quot; CLS_B_141=&quot;0000&quot; CLS_S_139=&quot;&quot; CLS_DEPTH_139=&quot;1&quot; CLS_B_139=&quot;000&quot; CLS_F_FullBusinessCode_138=&quot;11700000&quot; CLS_F_FullBusinessCode_142=&quot;00&quot; CLS_F_FullBusinessCode_141=&quot;0000&quot; CLS_F_FullBusinessCode_139=&quot;000&quot; RG_16_1_A_164=&quot;ПРОЧИЕ НЕНАЛОГОВЫЕ ДОХОДЫ&quot; RG_16_1_A_164_CALC_STATE=&quot;0&quot; RG_20_1_DATA_STATE=&quot;3&quot; RG_20_1_CALC_STATE=&quot;0&quot; RG_24_1=&quot;.690000&quot; RG_24_1_DATA_STATE=&quot;2&quot; RG_24_1_CALC_STATE=&quot;0&quot; RG_28_1=&quot;398280.430000&quot; RG_28_1_DATA_STATE=&quot;2&quot; RG_28_1_CALC_STATE=&quot;0&quot; RG_32_1=&quot;392401.290000&quot; RG_32_1_DATA_STATE=&quot;2&quot; RG_32_1_CALC_STATE=&quot;0&quot; RG_36_1_DATA_STATE=&quot;3&quot; RG_36_1_CALC_STATE=&quot;0&quot; RG_40_1=&quot;1.340000&quot; RG_40_1_DATA_STATE=&quot;2&quot; RG_40_1_CALC_STATE=&quot;0&quot; RG_44_1=&quot;368373.300000&quot; RG_44_1_DATA_STATE=&quot;2&quot; RG_44_1_CALC_STATE=&quot;0&quot; RG_48_1=&quot;362904.200000&quot; RG_48_1_DATA_STATE=&quot;2&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quot;-.650000&quot; RG_56_1_DATA_STATE=&quot;2&quot; RG_56_1_CALC_STATE=&quot;0&quot; RG_56_3_DATA_STATE=&quot;3&quot; RG_56_3_CALC_STATE=&quot;0&quot; RG_56_4_DATA_STATE=&quot;3&quot; RG_56_4_CALC_STATE=&quot;0&quot; RG_56_5=&quot;-.650000&quot; RG_56_5_DATA_STATE=&quot;2&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quot;29907.130000&quot; RG_60_1_DATA_STATE=&quot;2&quot; RG_60_1_CALC_STATE=&quot;0&quot; RG_60_3=&quot;1466.910000&quot; RG_60_3_DATA_STATE=&quot;2&quot; RG_60_3_CALC_STATE=&quot;0&quot; RG_60_4=&quot;1785.810000&quot; RG_60_4_DATA_STATE=&quot;2&quot; RG_60_4_CALC_STATE=&quot;0&quot; RG_60_5=&quot;8772.040000&quot; RG_60_5_DATA_STATE=&quot;2&quot; RG_60_5_CALC_STATE=&quot;0&quot; RG_60_6=&quot;2037.010000&quot; RG_60_6_DATA_STATE=&quot;2&quot; RG_60_6_CALC_STATE=&quot;0&quot; RG_60_7=&quot;2485.030000&quot; RG_60_7_DATA_STATE=&quot;2&quot; RG_60_7_CALC_STATE=&quot;0&quot; RG_60_8=&quot;1606.250000&quot; RG_60_8_DATA_STATE=&quot;2&quot; RG_60_8_CALC_STATE=&quot;0&quot; RG_60_9=&quot;1761.950000&quot; RG_60_9_DATA_STATE=&quot;2&quot; RG_60_9_CALC_STATE=&quot;0&quot; RG_60_10=&quot;1613.960000&quot; RG_60_10_DATA_STATE=&quot;2&quot; RG_60_10_CALC_STATE=&quot;0&quot; RG_60_11=&quot;6725.250000&quot; RG_60_11_DATA_STATE=&quot;2&quot; RG_60_11_CALC_STATE=&quot;0&quot; RG_60_12=&quot;1652.920000&quot; RG_60_12_DATA_STATE=&quot;2&quot; RG_60_12_CALC_STATE=&quot;0&quot; RG_64_1=&quot;29497.090000&quot; RG_64_1_DATA_STATE=&quot;2&quot; RG_64_1_CALC_STATE=&quot;0&quot; RG_64_3=&quot;1390.760000&quot; RG_64_3_DATA_STATE=&quot;2&quot; RG_64_3_CALC_STATE=&quot;0&quot; RG_64_4=&quot;1733.410000&quot; RG_64_4_DATA_STATE=&quot;2&quot; RG_64_4_CALC_STATE=&quot;0&quot; RG_64_5=&quot;8596.970000&quot; RG_64_5_DATA_STATE=&quot;2&quot; RG_64_5_CALC_STATE=&quot;0&quot; RG_64_6=&quot;2037.010000&quot; RG_64_6_DATA_STATE=&quot;2&quot; RG_64_6_CALC_STATE=&quot;0&quot; RG_64_7=&quot;2455.960000&quot; RG_64_7_DATA_STATE=&quot;2&quot; RG_64_7_CALC_STATE=&quot;0&quot; RG_64_8=&quot;1561.600000&quot; RG_64_8_DATA_STATE=&quot;2&quot; RG_64_8_CALC_STATE=&quot;0&quot; RG_64_9=&quot;1755.350000&quot; RG_64_9_DATA_STATE=&quot;2&quot; RG_64_9_CALC_STATE=&quot;0&quot; RG_64_10=&quot;1587.860000&quot; RG_64_10_DATA_STATE=&quot;2&quot; RG_64_10_CALC_STATE=&quot;0&quot; RG_64_11=&quot;6725.250000&quot; RG_64_11_DATA_STATE=&quot;2&quot; RG_64_11_CALC_STATE=&quot;0&quot; RG_64_12=&quot;1652.920000&quot; RG_64_12_DATA_STATE=&quot;2&quot; RG_64_12_CALC_STATE=&quot;0&quot; OrderAdHoc=&quot;58&quot; StyleID=&quot;1&quot; rs:forcenull=&quot;RG_20_1 RG_36_1 RG_52_1 RG_52_3 RG_52_4 RG_52_5 RG_52_6 RG_52_7 RG_52_8 RG_52_9 RG_52_10 RG_52_11 RG_52_12 RG_56_3 RG_56_4 RG_56_6 RG_56_7 RG_56_8 RG_56_9 RG_56_10 RG_56_11 RG_56_12 OrderPrintable&quot;/&gt;&#10;   &lt;z:row RowID=&quot;46&quot; LineID=&quot;__410H0105_06__18&quot; RowType=&quot;DATA&quot; CLS_S_138=&quot;410H0105&quot; CLS_DEPTH_138=&quot;6&quot; CLS_B_138=&quot;11701050&quot; CLS_S_142=&quot;06&quot; CLS_DEPTH_142=&quot;2&quot; CLS_B_142=&quot;10&quot; CLS_S_141=&quot;&quot; CLS_DEPTH_141=&quot;1&quot; CLS_B_141=&quot;0000&quot; CLS_S_139=&quot;18&quot; CLS_DEPTH_139=&quot;3&quot; CLS_B_139=&quot;180&quot; CLS_F_FullBusinessCode_138=&quot;11701050&quot; CLS_F_FullBusinessCode_142=&quot;10&quot; CLS_F_FullBusinessCode_141=&quot;0000&quot; CLS_F_FullBusinessCode_139=&quot;180&quot; RG_16_1_A_164=&quot;Невыясненные поступления, зачисляемые в бюджеты поселений&quot; RG_16_1_A_164_CALC_STATE=&quot;0&quot; RG_20_1_DATA_STATE=&quot;3&quot; RG_20_1_CALC_STATE=&quot;0&quot; RG_24_1=&quot;-.650000&quot; RG_24_1_DATA_STATE=&quot;2&quot; RG_24_1_CALC_STATE=&quot;0&quot; RG_28_1_DATA_STATE=&quot;3&quot; RG_28_1_CALC_STATE=&quot;0&quot; RG_32_1_DATA_STATE=&quot;3&quot; RG_32_1_CALC_STATE=&quot;0&quot; RG_36_1_DATA_STATE=&quot;3&quot; RG_36_1_CALC_STATE=&quot;0&quot; RG_40_1_DATA_STATE=&quot;3&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quot;-.650000&quot; RG_56_1_DATA_STATE=&quot;2&quot; RG_56_1_CALC_STATE=&quot;0&quot; RG_56_3_DATA_STATE=&quot;3&quot; RG_56_3_CALC_STATE=&quot;0&quot; RG_56_4_DATA_STATE=&quot;3&quot; RG_56_4_CALC_STATE=&quot;0&quot; RG_56_5=&quot;-.650000&quot; RG_56_5_DATA_STATE=&quot;1&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59&quot; rs:forcenull=&quot;RG_20_1 RG_28_1 RG_32_1 RG_36_1 RG_40_1 RG_44_1 RG_48_1 RG_52_1 RG_52_3 RG_52_4 RG_52_5 RG_52_6 RG_52_7 RG_52_8 RG_52_9 RG_52_10 RG_52_11 RG_52_12 RG_56_3 RG_56_4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47&quot; LineID=&quot;__410H0505_05__18&quot; RowType=&quot;DATA&quot; CLS_S_138=&quot;410H0505&quot; CLS_DEPTH_138=&quot;6&quot; CLS_B_138=&quot;11705050&quot; CLS_S_142=&quot;05&quot; CLS_DEPTH_142=&quot;2&quot; CLS_B_142=&quot;05&quot; CLS_S_141=&quot;&quot; CLS_DEPTH_141=&quot;1&quot; CLS_B_141=&quot;0000&quot; CLS_S_139=&quot;18&quot; CLS_DEPTH_139=&quot;3&quot; CLS_B_139=&quot;180&quot; CLS_F_FullBusinessCode_138=&quot;11705050&quot; CLS_F_FullBusinessCode_142=&quot;05&quot; CLS_F_FullBusinessCode_141=&quot;0000&quot; CLS_F_FullBusinessCode_139=&quot;180&quot; RG_16_1_A_164=&quot;Прочие неналоговые доходы бюджетов муниципальных районов&quot; RG_16_1_A_164_CALC_STATE=&quot;0&quot; RG_20_1_DATA_STATE=&quot;3&quot; RG_20_1_CALC_STATE=&quot;0&quot; RG_24_1=&quot;1.340000&quot; RG_24_1_DATA_STATE=&quot;2&quot; RG_24_1_CALC_STATE=&quot;0&quot; RG_28_1_DATA_STATE=&quot;3&quot; RG_28_1_CALC_STATE=&quot;0&quot; RG_32_1_DATA_STATE=&quot;3&quot; RG_32_1_CALC_STATE=&quot;0&quot; RG_36_1_DATA_STATE=&quot;3&quot; RG_36_1_CALC_STATE=&quot;0&quot; RG_40_1=&quot;1.34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60&quot; rs:forcenull=&quot;RG_20_1 RG_28_1 RG_32_1 RG_36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93&quot; LineID=&quot;__410J___&quot; RowType=&quot;DATA&quot; CLS_S_138=&quot;410J&quot; CLS_DEPTH_138=&quot;4&quot; CLS_B_138=&quot;11900000&quot; CLS_S_142=&quot;&quot; CLS_DEPTH_142=&quot;1&quot; CLS_B_142=&quot;00&quot; CLS_S_141=&quot;&quot; CLS_DEPTH_141=&quot;1&quot; CLS_B_141=&quot;0000&quot; CLS_S_139=&quot;&quot; CLS_DEPTH_139=&quot;1&quot; CLS_B_139=&quot;000&quot; CLS_F_FullBusinessCode_138=&quot;11900000&quot; CLS_F_FullBusinessCode_142=&quot;00&quot; CLS_F_FullBusinessCode_141=&quot;0000&quot; CLS_F_FullBusinessCode_139=&quot;000&quot; RG_16_1_A_164=&quot;ВОЗВРАТ ОСТАТКОВ СУБСИДИЙ И СУБВЕНЦИЙ ПРОШЛЫХ ЛЕТ&quot; RG_16_1_A_164_CALC_STATE=&quot;0&quot; RG_20_1_DATA_STATE=&quot;3&quot; RG_20_1_CALC_STATE=&quot;0&quot; RG_24_1=&quot;-523.770000&quot; RG_24_1_DATA_STATE=&quot;2&quot; RG_24_1_CALC_STATE=&quot;0&quot; RG_28_1=&quot;398280.430000&quot; RG_28_1_DATA_STATE=&quot;2&quot; RG_28_1_CALC_STATE=&quot;0&quot; RG_32_1=&quot;392401.290000&quot; RG_32_1_DATA_STATE=&quot;2&quot; RG_32_1_CALC_STATE=&quot;0&quot; RG_36_1_DATA_STATE=&quot;3&quot; RG_36_1_CALC_STATE=&quot;0&quot; RG_40_1=&quot;-523.770000&quot; RG_40_1_DATA_STATE=&quot;2&quot; RG_40_1_CALC_STATE=&quot;0&quot; RG_44_1=&quot;368373.300000&quot; RG_44_1_DATA_STATE=&quot;2&quot; RG_44_1_CALC_STATE=&quot;0&quot; RG_48_1=&quot;362904.200000&quot; RG_48_1_DATA_STATE=&quot;2&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quot;29907.130000&quot; RG_60_1_DATA_STATE=&quot;2&quot; RG_60_1_CALC_STATE=&quot;0&quot; RG_60_3=&quot;1466.910000&quot; RG_60_3_DATA_STATE=&quot;2&quot; RG_60_3_CALC_STATE=&quot;0&quot; RG_60_4=&quot;1785.810000&quot; RG_60_4_DATA_STATE=&quot;2&quot; RG_60_4_CALC_STATE=&quot;0&quot; RG_60_5=&quot;8772.040000&quot; RG_60_5_DATA_STATE=&quot;2&quot; RG_60_5_CALC_STATE=&quot;0&quot; RG_60_6=&quot;2037.010000&quot; RG_60_6_DATA_STATE=&quot;2&quot; RG_60_6_CALC_STATE=&quot;0&quot; RG_60_7=&quot;2485.030000&quot; RG_60_7_DATA_STATE=&quot;2&quot; RG_60_7_CALC_STATE=&quot;0&quot; RG_60_8=&quot;1606.250000&quot; RG_60_8_DATA_STATE=&quot;2&quot; RG_60_8_CALC_STATE=&quot;0&quot; RG_60_9=&quot;1761.950000&quot; RG_60_9_DATA_STATE=&quot;2&quot; RG_60_9_CALC_STATE=&quot;0&quot; RG_60_10=&quot;1613.960000&quot; RG_60_10_DATA_STATE=&quot;2&quot; RG_60_10_CALC_STATE=&quot;0&quot; RG_60_11=&quot;6725.250000&quot; RG_60_11_DATA_STATE=&quot;2&quot; RG_60_11_CALC_STATE=&quot;0&quot; RG_60_12=&quot;1652.920000&quot; RG_60_12_DATA_STATE=&quot;2&quot; RG_60_12_CALC_STATE=&quot;0&quot; RG_64_1=&quot;29497.090000&quot; RG_64_1_DATA_STATE=&quot;2&quot; RG_64_1_CALC_STATE=&quot;0&quot; RG_64_3=&quot;1390.760000&quot; RG_64_3_DATA_STATE=&quot;2&quot; RG_64_3_CALC_STATE=&quot;0&quot; RG_64_4=&quot;1733.410000&quot; RG_64_4_DATA_STATE=&quot;2&quot; RG_64_4_CALC_STATE=&quot;0&quot; RG_64_5=&quot;8596.970000&quot; RG_64_5_DATA_STATE=&quot;2&quot; RG_64_5_CALC_STATE=&quot;0&quot; RG_64_6=&quot;2037.010000&quot; RG_64_6_DATA_STATE=&quot;2&quot; RG_64_6_CALC_STATE=&quot;0&quot; RG_64_7=&quot;2455.960000&quot; RG_64_7_DATA_STATE=&quot;2&quot; RG_64_7_CALC_STATE=&quot;0&quot; RG_64_8=&quot;1561.600000&quot; RG_64_8_DATA_STATE=&quot;2&quot; RG_64_8_CALC_STATE=&quot;0&quot; RG_64_9=&quot;1755.350000&quot; RG_64_9_DATA_STATE=&quot;2&quot; RG_64_9_CALC_STATE=&quot;0&quot; RG_64_10=&quot;1587.860000&quot; RG_64_10_DATA_STATE=&quot;2&quot; RG_64_10_CALC_STATE=&quot;0&quot; RG_64_11=&quot;6725.250000&quot; RG_64_11_DATA_STATE=&quot;2&quot; RG_64_11_CALC_STATE=&quot;0&quot; RG_64_12=&quot;1652.920000&quot; RG_64_12_DATA_STATE=&quot;2&quot; RG_64_12_CALC_STATE=&quot;0&quot; OrderAdHoc=&quot;61&quot; StyleID=&quot;1&quot; rs:forcenull=&quot;RG_20_1 RG_36_1 RG_52_1 RG_52_3 RG_52_4 RG_52_5 RG_52_6 RG_52_7 RG_52_8 RG_52_9 RG_52_10 RG_52_11 RG_52_12 RG_56_1 RG_56_3 RG_56_4 RG_56_5 RG_56_6 RG_56_7 RG_56_8 RG_56_9 RG_56_10 RG_56_11 RG_56_12 OrderPrintable&quot;/&gt;&#10;   &lt;z:row RowID=&quot;48&quot; LineID=&quot;__410J05_05__151&quot; RowType=&quot;DATA&quot; CLS_S_138=&quot;410J05&quot; CLS_DEPTH_138=&quot;5&quot; CLS_B_138=&quot;11905000&quot; CLS_S_142=&quot;05&quot; CLS_DEPTH_142=&quot;2&quot; CLS_B_142=&quot;05&quot; CLS_S_141=&quot;&quot; CLS_DEPTH_141=&quot;1&quot; CLS_B_141=&quot;0000&quot; CLS_S_139=&quot;151&quot; CLS_DEPTH_139=&quot;4&quot; CLS_B_139=&quot;151&quot; CLS_F_FullBusinessCode_138=&quot;11905000&quot; CLS_F_FullBusinessCode_142=&quot;05&quot; CLS_F_FullBusinessCode_141=&quot;0000&quot; CLS_F_FullBusinessCode_139=&quot;151&quot; RG_16_1_A_164=&quot;Возврат остатков субсидий и субвенций из бюджетов муниципальных районов&quot; RG_16_1_A_164_CALC_STATE=&quot;0&quot; RG_20_1_DATA_STATE=&quot;3&quot; RG_20_1_CALC_STATE=&quot;0&quot; RG_24_1=&quot;-523.770000&quot; RG_24_1_DATA_STATE=&quot;2&quot; RG_24_1_CALC_STATE=&quot;0&quot; RG_28_1_DATA_STATE=&quot;3&quot; RG_28_1_CALC_STATE=&quot;0&quot; RG_32_1_DATA_STATE=&quot;3&quot; RG_32_1_CALC_STATE=&quot;0&quot; RG_36_1_DATA_STATE=&quot;3&quot; RG_36_1_CALC_STATE=&quot;0&quot; RG_40_1=&quot;-523.77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62&quot; rs:forcenull=&quot;RG_20_1 RG_28_1 RG_32_1 RG_36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94&quot; LineID=&quot;__42___&quot; RowType=&quot;DATA&quot; CLS_S_138=&quot;42&quot; CLS_DEPTH_138=&quot;3&quot; CLS_B_138=&quot;20000000&quot; CLS_S_142=&quot;&quot; CLS_DEPTH_142=&quot;1&quot; CLS_B_142=&quot;00&quot; CLS_S_141=&quot;&quot; CLS_DEPTH_141=&quot;1&quot; CLS_B_141=&quot;0000&quot; CLS_S_139=&quot;&quot; CLS_DEPTH_139=&quot;1&quot; CLS_B_139=&quot;000&quot; CLS_F_FullBusinessCode_138=&quot;20000000&quot; CLS_F_FullBusinessCode_142=&quot;00&quot; CLS_F_FullBusinessCode_141=&quot;0000&quot; CLS_F_FullBusinessCode_139=&quot;000&quot; RG_16_1_A_164=&quot;БЕЗВОЗМЕЗДНЫЕ ПОСТУПЛЕНИЯ&quot; RG_16_1_A_164_CALC_STATE=&quot;0&quot; RG_20_1=&quot;353252.320000&quot; RG_20_1_DATA_STATE=&quot;2&quot; RG_20_1_CALC_STATE=&quot;0&quot; RG_24_1=&quot;352268.620000&quot; RG_24_1_DATA_STATE=&quot;2&quot; RG_24_1_CALC_STATE=&quot;0&quot; RG_28_1=&quot;398280.430000&quot; RG_28_1_DATA_STATE=&quot;2&quot; RG_28_1_CALC_STATE=&quot;0&quot; RG_32_1=&quot;392401.290000&quot; RG_32_1_DATA_STATE=&quot;2&quot; RG_32_1_CALC_STATE=&quot;0&quot; RG_36_1=&quot;337331.460000&quot; RG_36_1_DATA_STATE=&quot;2&quot; RG_36_1_CALC_STATE=&quot;0&quot; RG_40_1=&quot;336422.510000&quot; RG_40_1_DATA_STATE=&quot;2&quot; RG_40_1_CALC_STATE=&quot;0&quot; RG_44_1=&quot;368373.300000&quot; RG_44_1_DATA_STATE=&quot;2&quot; RG_44_1_CALC_STATE=&quot;0&quot; RG_48_1=&quot;362904.200000&quot; RG_48_1_DATA_STATE=&quot;2&quot; RG_48_1_CALC_STATE=&quot;0&quot; RG_52_1=&quot;15920.860000&quot; RG_52_1_DATA_STATE=&quot;2&quot; RG_52_1_CALC_STATE=&quot;0&quot; RG_52_3=&quot;166.710000&quot; RG_52_3_DATA_STATE=&quot;2&quot; RG_52_3_CALC_STATE=&quot;0&quot; RG_52_4=&quot;1431.870000&quot; RG_52_4_DATA_STATE=&quot;2&quot; RG_52_4_CALC_STATE=&quot;0&quot; RG_52_5=&quot;1899.180000&quot; RG_52_5_DATA_STATE=&quot;2&quot; RG_52_5_CALC_STATE=&quot;0&quot; RG_52_6=&quot;527.270000&quot; RG_52_6_DATA_STATE=&quot;2&quot; RG_52_6_CALC_STATE=&quot;0&quot; RG_52_7=&quot;1908.660000&quot; RG_52_7_DATA_STATE=&quot;2&quot; RG_52_7_CALC_STATE=&quot;0&quot; RG_52_8=&quot;451.400000&quot; RG_52_8_DATA_STATE=&quot;2&quot; RG_52_8_CALC_STATE=&quot;0&quot; RG_52_9=&quot;1076.300000&quot; RG_52_9_DATA_STATE=&quot;2&quot; RG_52_9_CALC_STATE=&quot;0&quot; RG_52_10=&quot;849.970000&quot; RG_52_10_DATA_STATE=&quot;2&quot; RG_52_10_CALC_STATE=&quot;0&quot; RG_52_11=&quot;6202.770000&quot; RG_52_11_DATA_STATE=&quot;2&quot; RG_52_11_CALC_STATE=&quot;0&quot; RG_52_12=&quot;1406.730000&quot; RG_52_12_DATA_STATE=&quot;2&quot; RG_52_12_CALC_STATE=&quot;0&quot; RG_56_1=&quot;15846.110000&quot; RG_56_1_DATA_STATE=&quot;2&quot; RG_56_1_CALC_STATE=&quot;0&quot; RG_56_3=&quot;166.710000&quot; RG_56_3_DATA_STATE=&quot;2&quot; RG_56_3_CALC_STATE=&quot;0&quot; RG_56_4=&quot;1431.870000&quot; RG_56_4_DATA_STATE=&quot;2&quot; RG_56_4_CALC_STATE=&quot;0&quot; RG_56_5=&quot;1899.180000&quot; RG_56_5_DATA_STATE=&quot;2&quot; RG_56_5_CALC_STATE=&quot;0&quot; RG_56_6=&quot;527.270000&quot; RG_56_6_DATA_STATE=&quot;2&quot; RG_56_6_CALC_STATE=&quot;0&quot; RG_56_7=&quot;1908.660000&quot; RG_56_7_DATA_STATE=&quot;2&quot; RG_56_7_CALC_STATE=&quot;0&quot; RG_56_8=&quot;389.150000&quot; RG_56_8_DATA_STATE=&quot;2&quot; RG_56_8_CALC_STATE=&quot;0&quot; RG_56_9=&quot;1076.300000&quot; RG_56_9_DATA_STATE=&quot;2&quot; RG_56_9_CALC_STATE=&quot;0&quot; RG_56_10=&quot;849.970000&quot; RG_56_10_DATA_STATE=&quot;2&quot; RG_56_10_CALC_STATE=&quot;0&quot; RG_56_11=&quot;6202.770000&quot; RG_56_11_DATA_STATE=&quot;2&quot; RG_56_11_CALC_STATE=&quot;0&quot; RG_56_12=&quot;1394.230000&quot; RG_56_12_DATA_STATE=&quot;2&quot; RG_56_12_CALC_STATE=&quot;0&quot; RG_60_1=&quot;29907.130000&quot; RG_60_1_DATA_STATE=&quot;2&quot; RG_60_1_CALC_STATE=&quot;0&quot; RG_60_3=&quot;1466.910000&quot; RG_60_3_DATA_STATE=&quot;2&quot; RG_60_3_CALC_STATE=&quot;0&quot; RG_60_4=&quot;1785.810000&quot; RG_60_4_DATA_STATE=&quot;2&quot; RG_60_4_CALC_STATE=&quot;0&quot; RG_60_5=&quot;8772.040000&quot; RG_60_5_DATA_STATE=&quot;2&quot; RG_60_5_CALC_STATE=&quot;0&quot; RG_60_6=&quot;2037.010000&quot; RG_60_6_DATA_STATE=&quot;2&quot; RG_60_6_CALC_STATE=&quot;0&quot; RG_60_7=&quot;2485.030000&quot; RG_60_7_DATA_STATE=&quot;2&quot; RG_60_7_CALC_STATE=&quot;0&quot; RG_60_8=&quot;1606.250000&quot; RG_60_8_DATA_STATE=&quot;2&quot; RG_60_8_CALC_STATE=&quot;0&quot; RG_60_9=&quot;1761.950000&quot; RG_60_9_DATA_STATE=&quot;2&quot; RG_60_9_CALC_STATE=&quot;0&quot; RG_60_10=&quot;1613.960000&quot; RG_60_10_DATA_STATE=&quot;2&quot; RG_60_10_CALC_STATE=&quot;0&quot; RG_60_11=&quot;6725.250000&quot; RG_60_11_DATA_STATE=&quot;2&quot; RG_60_11_CALC_STATE=&quot;0&quot; RG_60_12=&quot;1652.920000&quot; RG_60_12_DATA_STATE=&quot;2&quot; RG_60_12_CALC_STATE=&quot;0&quot; RG_64_1=&quot;29497.090000&quot; RG_64_1_DATA_STATE=&quot;2&quot; RG_64_1_CALC_STATE=&quot;0&quot; RG_64_3=&quot;1390.760000&quot; RG_64_3_DATA_STATE=&quot;2&quot; RG_64_3_CALC_STATE=&quot;0&quot; RG_64_4=&quot;1733.410000&quot; RG_64_4_DATA_STATE=&quot;2&quot; RG_64_4_CALC_STATE=&quot;0&quot; RG_64_5=&quot;8596.970000&quot; RG_64_5_DATA_STATE=&quot;2&quot; RG_64_5_CALC_STATE=&quot;0&quot; RG_64_6=&quot;2037.010000&quot; RG_64_6_DATA_STATE=&quot;2&quot; RG_64_6_CALC_STATE=&quot;0&quot; RG_64_7=&quot;2455.960000&quot; RG_64_7_DATA_STATE=&quot;2&quot; RG_64_7_CALC_STATE=&quot;0&quot; RG_64_8=&quot;1561.600000&quot; RG_64_8_DATA_STATE=&quot;2&quot; RG_64_8_CALC_STATE=&quot;0&quot; RG_64_9=&quot;1755.350000&quot; RG_64_9_DATA_STATE=&quot;2&quot; RG_64_9_CALC_STATE=&quot;0&quot; RG_64_10=&quot;1587.860000&quot; RG_64_10_DATA_STATE=&quot;2&quot; RG_64_10_CALC_STATE=&quot;0&quot; RG_64_11=&quot;6725.250000&quot; RG_64_11_DATA_STATE=&quot;2&quot; RG_64_11_CALC_STATE=&quot;0&quot; RG_64_12=&quot;1652.920000&quot; RG_64_12_DATA_STATE=&quot;2&quot; RG_64_12_CALC_STATE=&quot;0&quot; OrderAdHoc=&quot;63&quot; StyleID=&quot;1&quot; rs:forcenull=&quot;OrderPrintable&quot;/&gt;&#10;   &lt;z:row RowID=&quot;95&quot; LineID=&quot;__4202___&quot; RowType=&quot;DATA&quot; CLS_S_138=&quot;4202&quot; CLS_DEPTH_138=&quot;4&quot; CLS_B_138=&quot;20200000&quot; CLS_S_142=&quot;&quot; CLS_DEPTH_142=&quot;1&quot; CLS_B_142=&quot;00&quot; CLS_S_141=&quot;&quot; CLS_DEPTH_141=&quot;1&quot; CLS_B_141=&quot;0000&quot; CLS_S_139=&quot;&quot; CLS_DEPTH_139=&quot;1&quot; CLS_B_139=&quot;000&quot; CLS_F_FullBusinessCode_138=&quot;20200000&quot; CLS_F_FullBusinessCode_142=&quot;00&quot; CLS_F_FullBusinessCode_141=&quot;0000&quot; CLS_F_FullBusinessCode_139=&quot;000&quot; RG_16_1_A_164=&quot;Безвозмездные поступления от других бюджетов бюджетной системы Российской Федерации&quot; RG_16_1_A_164_CALC_STATE=&quot;0&quot; RG_20_1=&quot;353252.320000&quot; RG_20_1_DATA_STATE=&quot;2&quot; RG_20_1_CALC_STATE=&quot;0&quot; RG_24_1=&quot;352268.620000&quot; RG_24_1_DATA_STATE=&quot;2&quot; RG_24_1_CALC_STATE=&quot;0&quot; RG_28_1=&quot;398280.430000&quot; RG_28_1_DATA_STATE=&quot;2&quot; RG_28_1_CALC_STATE=&quot;0&quot; RG_32_1=&quot;392401.290000&quot; RG_32_1_DATA_STATE=&quot;2&quot; RG_32_1_CALC_STATE=&quot;0&quot; RG_36_1=&quot;337331.460000&quot; RG_36_1_DATA_STATE=&quot;2&quot; RG_36_1_CALC_STATE=&quot;0&quot; RG_40_1=&quot;336422.510000&quot; RG_40_1_DATA_STATE=&quot;2&quot; RG_40_1_CALC_STATE=&quot;0&quot; RG_44_1=&quot;368373.300000&quot; RG_44_1_DATA_STATE=&quot;2&quot; RG_44_1_CALC_STATE=&quot;0&quot; RG_48_1=&quot;362904.200000&quot; RG_48_1_DATA_STATE=&quot;2&quot; RG_48_1_CALC_STATE=&quot;0&quot; RG_52_1=&quot;15920.860000&quot; RG_52_1_DATA_STATE=&quot;2&quot; RG_52_1_CALC_STATE=&quot;0&quot; RG_52_3=&quot;166.710000&quot; RG_52_3_DATA_STATE=&quot;2&quot; RG_52_3_CALC_STATE=&quot;0&quot; RG_52_4=&quot;1431.870000&quot; RG_52_4_DATA_STATE=&quot;2&quot; RG_52_4_CALC_STATE=&quot;0&quot; RG_52_5=&quot;1899.180000&quot; RG_52_5_DATA_STATE=&quot;2&quot; RG_52_5_CALC_STATE=&quot;0&quot; RG_52_6=&quot;527.270000&quot; RG_52_6_DATA_STATE=&quot;2&quot; RG_52_6_CALC_STATE=&quot;0&quot; RG_52_7=&quot;1908.660000&quot; RG_52_7_DATA_STATE=&quot;2&quot; RG_52_7_CALC_STATE=&quot;0&quot; RG_52_8=&quot;451.400000&quot; RG_52_8_DATA_STATE=&quot;2&quot; RG_52_8_CALC_STATE=&quot;0&quot; RG_52_9=&quot;1076.300000&quot; RG_52_9_DATA_STATE=&quot;2&quot; RG_52_9_CALC_STATE=&quot;0&quot; RG_52_10=&quot;849.970000&quot; RG_52_10_DATA_STATE=&quot;2&quot; RG_52_10_CALC_STATE=&quot;0&quot; RG_52_11=&quot;6202.770000&quot; RG_52_11_DATA_STATE=&quot;2&quot; RG_52_11_CALC_STATE=&quot;0&quot; RG_52_12=&quot;1406.730000&quot; RG_52_12_DATA_STATE=&quot;2&quot; RG_52_12_CALC_STATE=&quot;0&quot; RG_56_1=&quot;15846.110000&quot; RG_56_1_DATA_STATE=&quot;2&quot; RG_56_1_CALC_STATE=&quot;0&quot; RG_56_3=&quot;166.710000&quot; RG_56_3_DATA_STATE=&quot;2&quot; RG_56_3_CALC_STATE=&quot;0&quot; RG_56_4=&quot;1431.870000&quot; RG_56_4_DATA_STATE=&quot;2&quot; RG_56_4_CALC_STATE=&quot;0&quot; RG_56_5=&quot;1899.180000&quot; RG_56_5_DATA_STATE=&quot;2&quot; RG_56_5_CALC_STATE=&quot;0&quot; RG_56_6=&quot;527.270000&quot; RG_56_6_DATA_STATE=&quot;2&quot; RG_56_6_CALC_STATE=&quot;0&quot; RG_56_7=&quot;1908.660000&quot; RG_56_7_DATA_STATE=&quot;2&quot; RG_56_7_CALC_STATE=&quot;0&quot; RG_56_8=&quot;389.150000&quot; RG_56_8_DATA_STATE=&quot;2&quot; RG_56_8_CALC_STATE=&quot;0&quot; RG_56_9=&quot;1076.300000&quot; RG_56_9_DATA_STATE=&quot;2&quot; RG_56_9_CALC_STATE=&quot;0&quot; RG_56_10=&quot;849.970000&quot; RG_56_10_DATA_STATE=&quot;2&quot; RG_56_10_CALC_STATE=&quot;0&quot; RG_56_11=&quot;6202.770000&quot; RG_56_11_DATA_STATE=&quot;2&quot; RG_56_11_CALC_STATE=&quot;0&quot; RG_56_12=&quot;1394.230000&quot; RG_56_12_DATA_STATE=&quot;2&quot; RG_56_12_CALC_STATE=&quot;0&quot; RG_60_1=&quot;29907.130000&quot; RG_60_1_DATA_STATE=&quot;2&quot; RG_60_1_CALC_STATE=&quot;0&quot; RG_60_3=&quot;1466.910000&quot; RG_60_3_DATA_STATE=&quot;2&quot; RG_60_3_CALC_STATE=&quot;0&quot; RG_60_4=&quot;1785.810000&quot; RG_60_4_DATA_STATE=&quot;2&quot; RG_60_4_CALC_STATE=&quot;0&quot; RG_60_5=&quot;8772.040000&quot; RG_60_5_DATA_STATE=&quot;2&quot; RG_60_5_CALC_STATE=&quot;0&quot; RG_60_6=&quot;2037.010000&quot; RG_60_6_DATA_STATE=&quot;2&quot; RG_60_6_CALC_STATE=&quot;0&quot; RG_60_7=&quot;2485.030000&quot; RG_60_7_DATA_STATE=&quot;2&quot; RG_60_7_CALC_STATE=&quot;0&quot; RG_60_8=&quot;1606.250000&quot; RG_60_8_DATA_STATE=&quot;2&quot; RG_60_8_CALC_STATE=&quot;0&quot; RG_60_9=&quot;1761.950000&quot; RG_60_9_DATA_STATE=&quot;2&quot; RG_60_9_CALC_STATE=&quot;0&quot; RG_60_10=&quot;1613.960000&quot; RG_60_10_DATA_STATE=&quot;2&quot; RG_60_10_CALC_STATE=&quot;0&quot; RG_60_11=&quot;6725.250000&quot; RG_60_11_DATA_STATE=&quot;2&quot; RG_60_11_CALC_STATE=&quot;0&quot; RG_60_12=&quot;1652.920000&quot; RG_60_12_DATA_STATE=&quot;2&quot; RG_60_12_CALC_STATE=&quot;0&quot; RG_64_1=&quot;29497.090000&quot; RG_64_1_DATA_STATE=&quot;2&quot; RG_64_1_CALC_STATE=&quot;0&quot; RG_64_3=&quot;1390.760000&quot; RG_64_3_DATA_STATE=&quot;2&quot; RG_64_3_CALC_STATE=&quot;0&quot; RG_64_4=&quot;1733.410000&quot; RG_64_4_DATA_STATE=&quot;2&quot; RG_64_4_CALC_STATE=&quot;0&quot; RG_64_5=&quot;8596.970000&quot; RG_64_5_DATA_STATE=&quot;2&quot; RG_64_5_CALC_STATE=&quot;0&quot; RG_64_6=&quot;2037.010000&quot; RG_64_6_DATA_STATE=&quot;2&quot; RG_64_6_CALC_STATE=&quot;0&quot; RG_64_7=&quot;2455.960000&quot; RG_64_7_DATA_STATE=&quot;2&quot; RG_64_7_CALC_STATE=&quot;0&quot; RG_64_8=&quot;1561.600000&quot; RG_64_8_DATA_STATE=&quot;2&quot; RG_64_8_CALC_STATE=&quot;0&quot; RG_64_9=&quot;1755.350000&quot; RG_64_9_DATA_STATE=&quot;2&quot; RG_64_9_CALC_STATE=&quot;0&quot; RG_64_10=&quot;1587.860000&quot; RG_64_10_DATA_STATE=&quot;2&quot; RG_64_10_CALC_STATE=&quot;0&quot; RG_64_11=&quot;6725.250000&quot; RG_64_11_DATA_STATE=&quot;2&quot; RG_64_11_CALC_STATE=&quot;0&quot; RG_64_12=&quot;1652.920000&quot; RG_64_12_DATA_STATE=&quot;2&quot; RG_64_12_CALC_STATE=&quot;0&quot; OrderAdHoc=&quot;64&quot; StyleID=&quot;1&quot; rs:forcenull=&quot;OrderPrintable&quot;/&gt;&#10;   &lt;z:row RowID=&quot;49&quot; LineID=&quot;__42020101_05__151&quot; RowType=&quot;DATA&quot; CLS_S_138=&quot;42020101&quot; CLS_DEPTH_138=&quot;6&quot; CLS_B_138=&quot;20201001&quot; CLS_S_142=&quot;05&quot; CLS_DEPTH_142=&quot;2&quot; CLS_B_142=&quot;05&quot; CLS_S_141=&quot;&quot; CLS_DEPTH_141=&quot;1&quot; CLS_B_141=&quot;0000&quot; CLS_S_139=&quot;151&quot; CLS_DEPTH_139=&quot;4&quot; CLS_B_139=&quot;151&quot; CLS_F_FullBusinessCode_138=&quot;20201001&quot; CLS_F_FullBusinessCode_142=&quot;05&quot; CLS_F_FullBusinessCode_141=&quot;0000&quot; CLS_F_FullBusinessCode_139=&quot;151&quot; RG_16_1_A_164=&quot;Дотации бюджетам муниципальных районов на выравнивание бюджетной обеспеченности&quot; RG_16_1_A_164_CALC_STATE=&quot;0&quot; RG_20_1=&quot;86505.000000&quot; RG_20_1_DATA_STATE=&quot;2&quot; RG_20_1_CALC_STATE=&quot;0&quot; RG_24_1=&quot;86505.000000&quot; RG_24_1_DATA_STATE=&quot;2&quot; RG_24_1_CALC_STATE=&quot;0&quot; RG_28_1_DATA_STATE=&quot;3&quot; RG_28_1_CALC_STATE=&quot;0&quot; RG_32_1_DATA_STATE=&quot;3&quot; RG_32_1_CALC_STATE=&quot;0&quot; RG_36_1=&quot;86505.000000&quot; RG_36_1_DATA_STATE=&quot;1&quot; RG_36_1_CALC_STATE=&quot;0&quot; RG_40_1=&quot;86505.00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65&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50&quot; LineID=&quot;__42020101_06__151&quot; RowType=&quot;DATA&quot; CLS_S_138=&quot;42020101&quot; CLS_DEPTH_138=&quot;6&quot; CLS_B_138=&quot;20201001&quot; CLS_S_142=&quot;06&quot; CLS_DEPTH_142=&quot;2&quot; CLS_B_142=&quot;10&quot; CLS_S_141=&quot;&quot; CLS_DEPTH_141=&quot;1&quot; CLS_B_141=&quot;0000&quot; CLS_S_139=&quot;151&quot; CLS_DEPTH_139=&quot;4&quot; CLS_B_139=&quot;151&quot; CLS_F_FullBusinessCode_138=&quot;20201001&quot; CLS_F_FullBusinessCode_142=&quot;10&quot; CLS_F_FullBusinessCode_141=&quot;0000&quot; CLS_F_FullBusinessCode_139=&quot;151&quot; RG_16_1_A_164=&quot;Дотации бюджетам поселений на выравнивание бюджетной обеспеченности&quot; RG_16_1_A_164_CALC_STATE=&quot;0&quot; RG_20_1=&quot;6039.520000&quot; RG_20_1_DATA_STATE=&quot;2&quot; RG_20_1_CALC_STATE=&quot;0&quot; RG_24_1=&quot;5964.770000&quot; RG_24_1_DATA_STATE=&quot;2&quot; RG_24_1_CALC_STATE=&quot;0&quot; RG_28_1_DATA_STATE=&quot;3&quot; RG_28_1_CALC_STATE=&quot;0&quot; RG_32_1_DATA_STATE=&quot;3&quot; RG_32_1_CALC_STATE=&quot;0&quot; RG_36_1_DATA_STATE=&quot;3&quot; RG_36_1_CALC_STATE=&quot;0&quot; RG_40_1_DATA_STATE=&quot;3&quot; RG_40_1_CALC_STATE=&quot;0&quot; RG_44_1_DATA_STATE=&quot;3&quot; RG_44_1_CALC_STATE=&quot;0&quot; RG_48_1_DATA_STATE=&quot;3&quot; RG_48_1_CALC_STATE=&quot;0&quot; RG_52_1=&quot;6039.520000&quot; RG_52_1_DATA_STATE=&quot;2&quot; RG_52_1_CALC_STATE=&quot;0&quot; RG_52_3=&quot;70.000000&quot; RG_52_3_DATA_STATE=&quot;1&quot; RG_52_3_CALC_STATE=&quot;0&quot; RG_52_4=&quot;965.000000&quot; RG_52_4_DATA_STATE=&quot;1&quot; RG_52_4_CALC_STATE=&quot;0&quot; RG_52_5=&quot;357.000000&quot; RG_52_5_DATA_STATE=&quot;1&quot; RG_52_5_CALC_STATE=&quot;0&quot; RG_52_6=&quot;370.350000&quot; RG_52_6_DATA_STATE=&quot;1&quot; RG_52_6_CALC_STATE=&quot;0&quot; RG_52_7=&quot;1201.000000&quot; RG_52_7_DATA_STATE=&quot;1&quot; RG_52_7_CALC_STATE=&quot;0&quot; RG_52_8=&quot;202.350000&quot; RG_52_8_DATA_STATE=&quot;1&quot; RG_52_8_CALC_STATE=&quot;0&quot; RG_52_9=&quot;270.800000&quot; RG_52_9_DATA_STATE=&quot;1&quot; RG_52_9_CALC_STATE=&quot;0&quot; RG_52_10=&quot;697.000000&quot; RG_52_10_DATA_STATE=&quot;1&quot; RG_52_10_CALC_STATE=&quot;0&quot; RG_52_11=&quot;1065.220000&quot; RG_52_11_DATA_STATE=&quot;1&quot; RG_52_11_CALC_STATE=&quot;0&quot; RG_52_12=&quot;840.800000&quot; RG_52_12_DATA_STATE=&quot;1&quot; RG_52_12_CALC_STATE=&quot;0&quot; RG_56_1=&quot;5964.770000&quot; RG_56_1_DATA_STATE=&quot;2&quot; RG_56_1_CALC_STATE=&quot;0&quot; RG_56_3=&quot;70.000000&quot; RG_56_3_DATA_STATE=&quot;1&quot; RG_56_3_CALC_STATE=&quot;0&quot; RG_56_4=&quot;965.000000&quot; RG_56_4_DATA_STATE=&quot;1&quot; RG_56_4_CALC_STATE=&quot;0&quot; RG_56_5=&quot;357.000000&quot; RG_56_5_DATA_STATE=&quot;1&quot; RG_56_5_CALC_STATE=&quot;0&quot; RG_56_6=&quot;370.350000&quot; RG_56_6_DATA_STATE=&quot;1&quot; RG_56_6_CALC_STATE=&quot;0&quot; RG_56_7=&quot;1201.000000&quot; RG_56_7_DATA_STATE=&quot;1&quot; RG_56_7_CALC_STATE=&quot;0&quot; RG_56_8=&quot;140.100000&quot; RG_56_8_DATA_STATE=&quot;1&quot; RG_56_8_CALC_STATE=&quot;0&quot; RG_56_9=&quot;270.800000&quot; RG_56_9_DATA_STATE=&quot;1&quot; RG_56_9_CALC_STATE=&quot;0&quot; RG_56_10=&quot;697.000000&quot; RG_56_10_DATA_STATE=&quot;1&quot; RG_56_10_CALC_STATE=&quot;0&quot; RG_56_11=&quot;1065.220000&quot; RG_56_11_DATA_STATE=&quot;1&quot; RG_56_11_CALC_STATE=&quot;0&quot; RG_56_12=&quot;828.300000&quot; RG_56_12_DATA_STATE=&quot;1&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66&quot; rs:forcenull=&quot;RG_28_1 RG_32_1 RG_36_1 RG_40_1 RG_44_1 RG_48_1 RG_60_1 RG_60_3 RG_60_4 RG_60_5 RG_60_6 RG_60_7 RG_60_8 RG_60_9 RG_60_10 RG_60_11 RG_60_12 RG_64_1 RG_64_3 RG_64_4 RG_64_5 RG_64_6 RG_64_7 RG_64_8 RG_64_9 RG_64_10 RG_64_11 RG_64_12 OrderPrintable StyleID&quot;/&gt;&#10;   &lt;z:row RowID=&quot;51&quot; LineID=&quot;__42020103_05__151&quot; RowType=&quot;DATA&quot; CLS_S_138=&quot;42020103&quot; CLS_DEPTH_138=&quot;6&quot; CLS_B_138=&quot;20201003&quot; CLS_S_142=&quot;05&quot; CLS_DEPTH_142=&quot;2&quot; CLS_B_142=&quot;05&quot; CLS_S_141=&quot;&quot; CLS_DEPTH_141=&quot;1&quot; CLS_B_141=&quot;0000&quot; CLS_S_139=&quot;151&quot; CLS_DEPTH_139=&quot;4&quot; CLS_B_139=&quot;151&quot; CLS_F_FullBusinessCode_138=&quot;20201003&quot; CLS_F_FullBusinessCode_142=&quot;05&quot; CLS_F_FullBusinessCode_141=&quot;0000&quot; CLS_F_FullBusinessCode_139=&quot;151&quot; RG_16_1_A_164=&quot;Дотации бюджетам муниципальных районов на поддержку мер по обеспечению сбалансированности бюджетов&quot; RG_16_1_A_164_CALC_STATE=&quot;0&quot; RG_20_1=&quot;23516.000000&quot; RG_20_1_DATA_STATE=&quot;2&quot; RG_20_1_CALC_STATE=&quot;0&quot; RG_24_1=&quot;23516.000000&quot; RG_24_1_DATA_STATE=&quot;2&quot; RG_24_1_CALC_STATE=&quot;0&quot; RG_28_1_DATA_STATE=&quot;3&quot; RG_28_1_CALC_STATE=&quot;0&quot; RG_32_1_DATA_STATE=&quot;3&quot; RG_32_1_CALC_STATE=&quot;0&quot; RG_36_1=&quot;23516.000000&quot; RG_36_1_DATA_STATE=&quot;1&quot; RG_36_1_CALC_STATE=&quot;0&quot; RG_40_1=&quot;23516.00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67&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52&quot; LineID=&quot;__42020203_05__151&quot; RowType=&quot;DATA&quot; CLS_S_138=&quot;42020203&quot; CLS_DEPTH_138=&quot;6&quot; CLS_B_138=&quot;20202003&quot; CLS_S_142=&quot;05&quot; CLS_DEPTH_142=&quot;2&quot; CLS_B_142=&quot;05&quot; CLS_S_141=&quot;&quot; CLS_DEPTH_141=&quot;1&quot; CLS_B_141=&quot;0000&quot; CLS_S_139=&quot;151&quot; CLS_DEPTH_139=&quot;4&quot; CLS_B_139=&quot;151&quot; CLS_F_FullBusinessCode_138=&quot;20202003&quot; CLS_F_FullBusinessCode_142=&quot;05&quot; CLS_F_FullBusinessCode_141=&quot;0000&quot; CLS_F_FullBusinessCode_139=&quot;151&quot; RG_16_1_A_164=&quot;Субсидии бюджетам муниципальных районов на реформирование муниципальных финансов&quot; RG_16_1_A_164_CALC_STATE=&quot;0&quot; RG_20_1=&quot;501.000000&quot; RG_20_1_DATA_STATE=&quot;2&quot; RG_20_1_CALC_STATE=&quot;0&quot; RG_24_1=&quot;501.000000&quot; RG_24_1_DATA_STATE=&quot;2&quot; RG_24_1_CALC_STATE=&quot;0&quot; RG_28_1_DATA_STATE=&quot;3&quot; RG_28_1_CALC_STATE=&quot;0&quot; RG_32_1_DATA_STATE=&quot;3&quot; RG_32_1_CALC_STATE=&quot;0&quot; RG_36_1=&quot;501.000000&quot; RG_36_1_DATA_STATE=&quot;1&quot; RG_36_1_CALC_STATE=&quot;0&quot; RG_40_1=&quot;501.00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68&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53&quot; LineID=&quot;__42020208_05__151&quot; RowType=&quot;DATA&quot; CLS_S_138=&quot;42020208&quot; CLS_DEPTH_138=&quot;6&quot; CLS_B_138=&quot;20202008&quot; CLS_S_142=&quot;05&quot; CLS_DEPTH_142=&quot;2&quot; CLS_B_142=&quot;05&quot; CLS_S_141=&quot;&quot; CLS_DEPTH_141=&quot;1&quot; CLS_B_141=&quot;0000&quot; CLS_S_139=&quot;151&quot; CLS_DEPTH_139=&quot;4&quot; CLS_B_139=&quot;151&quot; CLS_F_FullBusinessCode_138=&quot;20202008&quot; CLS_F_FullBusinessCode_142=&quot;05&quot; CLS_F_FullBusinessCode_141=&quot;0000&quot; CLS_F_FullBusinessCode_139=&quot;151&quot; RG_16_1_A_164=&quot;Субсидии бюджетам муниципальных районов на обеспечение жильем молодых семей&quot; RG_16_1_A_164_CALC_STATE=&quot;0&quot; RG_20_1=&quot;1310.400000&quot; RG_20_1_DATA_STATE=&quot;2&quot; RG_20_1_CALC_STATE=&quot;0&quot; RG_24_1=&quot;1310.400000&quot; RG_24_1_DATA_STATE=&quot;2&quot; RG_24_1_CALC_STATE=&quot;0&quot; RG_28_1_DATA_STATE=&quot;3&quot; RG_28_1_CALC_STATE=&quot;0&quot; RG_32_1_DATA_STATE=&quot;3&quot; RG_32_1_CALC_STATE=&quot;0&quot; RG_36_1=&quot;1310.400000&quot; RG_36_1_DATA_STATE=&quot;1&quot; RG_36_1_CALC_STATE=&quot;0&quot; RG_40_1=&quot;1310.40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69&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54&quot; LineID=&quot;__4202020J_05__151&quot; RowType=&quot;DATA&quot; CLS_S_138=&quot;4202020J&quot; CLS_DEPTH_138=&quot;6&quot; CLS_B_138=&quot;20202024&quot; CLS_S_142=&quot;05&quot; CLS_DEPTH_142=&quot;2&quot; CLS_B_142=&quot;05&quot; CLS_S_141=&quot;&quot; CLS_DEPTH_141=&quot;1&quot; CLS_B_141=&quot;0000&quot; CLS_S_139=&quot;151&quot; CLS_DEPTH_139=&quot;4&quot; CLS_B_139=&quot;151&quot; CLS_F_FullBusinessCode_138=&quot;20202024&quot; CLS_F_FullBusinessCode_142=&quot;05&quot; CLS_F_FullBusinessCode_141=&quot;0000&quot; CLS_F_FullBusinessCode_139=&quot;151&quot; RG_16_1_A_164_CALC_STATE=&quot;0&quot; RG_20_1=&quot;1263.630000&quot; RG_20_1_DATA_STATE=&quot;2&quot; RG_20_1_CALC_STATE=&quot;0&quot; RG_24_1=&quot;1263.630000&quot; RG_24_1_DATA_STATE=&quot;2&quot; RG_24_1_CALC_STATE=&quot;0&quot; RG_28_1_DATA_STATE=&quot;3&quot; RG_28_1_CALC_STATE=&quot;0&quot; RG_32_1_DATA_STATE=&quot;3&quot; RG_32_1_CALC_STATE=&quot;0&quot; RG_36_1=&quot;1263.630000&quot; RG_36_1_DATA_STATE=&quot;1&quot; RG_36_1_CALC_STATE=&quot;0&quot; RG_40_1=&quot;1263.63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70&quot; rs:forcenull=&quot;RG_16_1_A_164 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55&quot; LineID=&quot;__4202021C_05__151&quot; RowType=&quot;DATA&quot; CLS_S_138=&quot;4202021C&quot; CLS_DEPTH_138=&quot;6&quot; CLS_B_138=&quot;20202077&quot; CLS_S_142=&quot;05&quot; CLS_DEPTH_142=&quot;2&quot; CLS_B_142=&quot;05&quot; CLS_S_141=&quot;&quot; CLS_DEPTH_141=&quot;1&quot; CLS_B_141=&quot;0000&quot; CLS_S_139=&quot;151&quot; CLS_DEPTH_139=&quot;4&quot; CLS_B_139=&quot;151&quot; CLS_F_FullBusinessCode_138=&quot;20202077&quot; CLS_F_FullBusinessCode_142=&quot;05&quot; CLS_F_FullBusinessCode_141=&quot;0000&quot; CLS_F_FullBusinessCode_139=&quot;151&quot; RG_16_1_A_164=&quot;Субсидии бюджетам муниципальных районов на бюджетные инвестиции в объекты капитального строительства собственности муниципальных образований&quot; RG_16_1_A_164_CALC_STATE=&quot;0&quot; RG_20_1=&quot;86291.270000&quot; RG_20_1_DATA_STATE=&quot;2&quot; RG_20_1_CALC_STATE=&quot;0&quot; RG_24_1=&quot;86291.270000&quot; RG_24_1_DATA_STATE=&quot;2&quot; RG_24_1_CALC_STATE=&quot;0&quot; RG_28_1_DATA_STATE=&quot;3&quot; RG_28_1_CALC_STATE=&quot;0&quot; RG_32_1_DATA_STATE=&quot;3&quot; RG_32_1_CALC_STATE=&quot;0&quot; RG_36_1=&quot;86291.270000&quot; RG_36_1_DATA_STATE=&quot;1&quot; RG_36_1_CALC_STATE=&quot;0&quot; RG_40_1=&quot;86291.27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71&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56&quot; LineID=&quot;__4202021N_05__151&quot; RowType=&quot;DATA&quot; CLS_S_138=&quot;4202021N&quot; CLS_DEPTH_138=&quot;6&quot; CLS_B_138=&quot;20202088&quot; CLS_S_142=&quot;05&quot; CLS_DEPTH_142=&quot;2&quot; CLS_B_142=&quot;05&quot; CLS_S_141=&quot;&quot; CLS_DEPTH_141=&quot;1&quot; CLS_B_141=&quot;0000&quot; CLS_S_139=&quot;151&quot; CLS_DEPTH_139=&quot;4&quot; CLS_B_139=&quot;151&quot; CLS_F_FullBusinessCode_138=&quot;20202088&quot; CLS_F_FullBusinessCode_142=&quot;05&quot; CLS_F_FullBusinessCode_141=&quot;0000&quot; CLS_F_FullBusinessCode_139=&quot;151&quot; RG_16_1_A_164=&quot;Субсидии бюджетам муниципальных районов на обеспечение мероприятий по капитальному ремонту многоквартирных домов и по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quot; RG_16_1_A_164_CALC_STATE=&quot;0&quot; RG_20_1=&quot;4749.400000&quot; RG_20_1_DATA_STATE=&quot;2&quot; RG_20_1_CALC_STATE=&quot;0&quot; RG_24_1=&quot;4749.400000&quot; RG_24_1_DATA_STATE=&quot;2&quot; RG_24_1_CALC_STATE=&quot;0&quot; RG_28_1_DATA_STATE=&quot;3&quot; RG_28_1_CALC_STATE=&quot;0&quot; RG_32_1_DATA_STATE=&quot;3&quot; RG_32_1_CALC_STATE=&quot;0&quot; RG_36_1=&quot;4749.400000&quot; RG_36_1_DATA_STATE=&quot;1&quot; RG_36_1_CALC_STATE=&quot;0&quot; RG_40_1=&quot;4749.40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72&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57&quot; LineID=&quot;__4202021N_06__151&quot; RowType=&quot;DATA&quot; CLS_S_138=&quot;4202021N&quot; CLS_DEPTH_138=&quot;6&quot; CLS_B_138=&quot;20202088&quot; CLS_S_142=&quot;06&quot; CLS_DEPTH_142=&quot;2&quot; CLS_B_142=&quot;10&quot; CLS_S_141=&quot;&quot; CLS_DEPTH_141=&quot;1&quot; CLS_B_141=&quot;0000&quot; CLS_S_139=&quot;151&quot; CLS_DEPTH_139=&quot;4&quot; CLS_B_139=&quot;151&quot; CLS_F_FullBusinessCode_138=&quot;20202088&quot; CLS_F_FullBusinessCode_142=&quot;10&quot; CLS_F_FullBusinessCode_141=&quot;0000&quot; CLS_F_FullBusinessCode_139=&quot;151&quot; RG_16_1_A_164=&quot;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quot; RG_16_1_A_164_CALC_STATE=&quot;0&quot; RG_20_1=&quot;4749.400000&quot; RG_20_1_DATA_STATE=&quot;2&quot; RG_20_1_CALC_STATE=&quot;0&quot; RG_24_1=&quot;4749.400000&quot; RG_24_1_DATA_STATE=&quot;2&quot; RG_24_1_CALC_STATE=&quot;0&quot; RG_28_1_DATA_STATE=&quot;3&quot; RG_28_1_CALC_STATE=&quot;0&quot; RG_32_1_DATA_STATE=&quot;3&quot; RG_32_1_CALC_STATE=&quot;0&quot; RG_36_1_DATA_STATE=&quot;3&quot; RG_36_1_CALC_STATE=&quot;0&quot; RG_40_1_DATA_STATE=&quot;3&quot; RG_40_1_CALC_STATE=&quot;0&quot; RG_44_1_DATA_STATE=&quot;3&quot; RG_44_1_CALC_STATE=&quot;0&quot; RG_48_1_DATA_STATE=&quot;3&quot; RG_48_1_CALC_STATE=&quot;0&quot; RG_52_1=&quot;4749.400000&quot; RG_52_1_DATA_STATE=&quot;2&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quot;4749.400000&quot; RG_52_11_DATA_STATE=&quot;1&quot; RG_52_11_CALC_STATE=&quot;0&quot; RG_52_12_DATA_STATE=&quot;3&quot; RG_52_12_CALC_STATE=&quot;0&quot; RG_56_1=&quot;4749.400000&quot; RG_56_1_DATA_STATE=&quot;2&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quot;4749.400000&quot; RG_56_11_DATA_STATE=&quot;1&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73&quot; rs:forcenull=&quot;RG_28_1 RG_32_1 RG_36_1 RG_40_1 RG_44_1 RG_48_1 RG_52_3 RG_52_4 RG_52_5 RG_52_6 RG_52_7 RG_52_8 RG_52_9 RG_52_10 RG_52_12 RG_56_3 RG_56_4 RG_56_5 RG_56_6 RG_56_7 RG_56_8 RG_56_9 RG_56_10 RG_56_12 RG_60_1 RG_60_3 RG_60_4 RG_60_5 RG_60_6 RG_60_7 RG_60_8 RG_60_9 RG_60_10 RG_60_11 RG_60_12 RG_64_1 RG_64_3 RG_64_4 RG_64_5 RG_64_6 RG_64_7 RG_64_8 RG_64_9 RG_64_10 RG_64_11 RG_64_12 OrderPrintable StyleID&quot;/&gt;&#10;   &lt;z:row RowID=&quot;58&quot; LineID=&quot;__4202021O_05__151&quot; RowType=&quot;DATA&quot; CLS_S_138=&quot;4202021O&quot; CLS_DEPTH_138=&quot;6&quot; CLS_B_138=&quot;20202089&quot; CLS_S_142=&quot;05&quot; CLS_DEPTH_142=&quot;2&quot; CLS_B_142=&quot;05&quot; CLS_S_141=&quot;&quot; CLS_DEPTH_141=&quot;1&quot; CLS_B_141=&quot;0000&quot; CLS_S_139=&quot;151&quot; CLS_DEPTH_139=&quot;4&quot; CLS_B_139=&quot;151&quot; CLS_F_FullBusinessCode_138=&quot;20202089&quot; CLS_F_FullBusinessCode_142=&quot;05&quot; CLS_F_FullBusinessCode_141=&quot;0000&quot; CLS_F_FullBusinessCode_139=&quot;151&quot; RG_16_1_A_164=&quot;Субсидии бюджетам муниципальных районов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quot; RG_16_1_A_164_CALC_STATE=&quot;0&quot; RG_20_1=&quot;209.200000&quot; RG_20_1_DATA_STATE=&quot;2&quot; RG_20_1_CALC_STATE=&quot;0&quot; RG_24_1=&quot;209.200000&quot; RG_24_1_DATA_STATE=&quot;2&quot; RG_24_1_CALC_STATE=&quot;0&quot; RG_28_1_DATA_STATE=&quot;3&quot; RG_28_1_CALC_STATE=&quot;0&quot; RG_32_1_DATA_STATE=&quot;3&quot; RG_32_1_CALC_STATE=&quot;0&quot; RG_36_1=&quot;209.200000&quot; RG_36_1_DATA_STATE=&quot;1&quot; RG_36_1_CALC_STATE=&quot;0&quot; RG_40_1=&quot;209.20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74&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59&quot; LineID=&quot;__4202021O_06__151&quot; RowType=&quot;DATA&quot; CLS_S_138=&quot;4202021O&quot; CLS_DEPTH_138=&quot;6&quot; CLS_B_138=&quot;20202089&quot; CLS_S_142=&quot;06&quot; CLS_DEPTH_142=&quot;2&quot; CLS_B_142=&quot;10&quot; CLS_S_141=&quot;&quot; CLS_DEPTH_141=&quot;1&quot; CLS_B_141=&quot;0000&quot; CLS_S_139=&quot;151&quot; CLS_DEPTH_139=&quot;4&quot; CLS_B_139=&quot;151&quot; CLS_F_FullBusinessCode_138=&quot;20202089&quot; CLS_F_FullBusinessCode_142=&quot;10&quot; CLS_F_FullBusinessCode_141=&quot;0000&quot; CLS_F_FullBusinessCode_139=&quot;151&quot; RG_16_1_A_164=&quot;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quot; RG_16_1_A_164_CALC_STATE=&quot;0&quot; RG_20_1=&quot;209.200000&quot; RG_20_1_DATA_STATE=&quot;2&quot; RG_20_1_CALC_STATE=&quot;0&quot; RG_24_1=&quot;209.200000&quot; RG_24_1_DATA_STATE=&quot;2&quot; RG_24_1_CALC_STATE=&quot;0&quot; RG_28_1_DATA_STATE=&quot;3&quot; RG_28_1_CALC_STATE=&quot;0&quot; RG_32_1_DATA_STATE=&quot;3&quot; RG_32_1_CALC_STATE=&quot;0&quot; RG_36_1_DATA_STATE=&quot;3&quot; RG_36_1_CALC_STATE=&quot;0&quot; RG_40_1_DATA_STATE=&quot;3&quot; RG_40_1_CALC_STATE=&quot;0&quot; RG_44_1_DATA_STATE=&quot;3&quot; RG_44_1_CALC_STATE=&quot;0&quot; RG_48_1_DATA_STATE=&quot;3&quot; RG_48_1_CALC_STATE=&quot;0&quot; RG_52_1=&quot;209.200000&quot; RG_52_1_DATA_STATE=&quot;2&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quot;209.200000&quot; RG_52_11_DATA_STATE=&quot;1&quot; RG_52_11_CALC_STATE=&quot;0&quot; RG_52_12_DATA_STATE=&quot;3&quot; RG_52_12_CALC_STATE=&quot;0&quot; RG_56_1=&quot;209.200000&quot; RG_56_1_DATA_STATE=&quot;2&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quot;209.200000&quot; RG_56_11_DATA_STATE=&quot;1&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75&quot; rs:forcenull=&quot;RG_28_1 RG_32_1 RG_36_1 RG_40_1 RG_44_1 RG_48_1 RG_52_3 RG_52_4 RG_52_5 RG_52_6 RG_52_7 RG_52_8 RG_52_9 RG_52_10 RG_52_12 RG_56_3 RG_56_4 RG_56_5 RG_56_6 RG_56_7 RG_56_8 RG_56_9 RG_56_10 RG_56_12 RG_60_1 RG_60_3 RG_60_4 RG_60_5 RG_60_6 RG_60_7 RG_60_8 RG_60_9 RG_60_10 RG_60_11 RG_60_12 RG_64_1 RG_64_3 RG_64_4 RG_64_5 RG_64_6 RG_64_7 RG_64_8 RG_64_9 RG_64_10 RG_64_11 RG_64_12 OrderPrintable StyleID&quot;/&gt;&#10;   &lt;z:row RowID=&quot;60&quot; LineID=&quot;__420208_05__151&quot; RowType=&quot;DATA&quot; CLS_S_138=&quot;420208&quot; CLS_DEPTH_138=&quot;5&quot; CLS_B_138=&quot;20202999&quot; CLS_S_142=&quot;05&quot; CLS_DEPTH_142=&quot;2&quot; CLS_B_142=&quot;05&quot; CLS_S_141=&quot;&quot; CLS_DEPTH_141=&quot;1&quot; CLS_B_141=&quot;0000&quot; CLS_S_139=&quot;151&quot; CLS_DEPTH_139=&quot;4&quot; CLS_B_139=&quot;151&quot; CLS_F_FullBusinessCode_138=&quot;20202999&quot; CLS_F_FullBusinessCode_142=&quot;05&quot; CLS_F_FullBusinessCode_141=&quot;0000&quot; CLS_F_FullBusinessCode_139=&quot;151&quot; RG_16_1_A_164=&quot;Прочие субсидии бюджетам муниципальных районов&quot; RG_16_1_A_164_CALC_STATE=&quot;0&quot; RG_20_1=&quot;4447.720000&quot; RG_20_1_DATA_STATE=&quot;2&quot; RG_20_1_CALC_STATE=&quot;0&quot; RG_24_1=&quot;4447.440000&quot; RG_24_1_DATA_STATE=&quot;2&quot; RG_24_1_CALC_STATE=&quot;0&quot; RG_28_1_DATA_STATE=&quot;3&quot; RG_28_1_CALC_STATE=&quot;0&quot; RG_32_1_DATA_STATE=&quot;3&quot; RG_32_1_CALC_STATE=&quot;0&quot; RG_36_1=&quot;4447.720000&quot; RG_36_1_DATA_STATE=&quot;1&quot; RG_36_1_CALC_STATE=&quot;0&quot; RG_40_1=&quot;4447.44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76&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61&quot; LineID=&quot;__420208_06__151&quot; RowType=&quot;DATA&quot; CLS_S_138=&quot;420208&quot; CLS_DEPTH_138=&quot;5&quot; CLS_B_138=&quot;20202999&quot; CLS_S_142=&quot;06&quot; CLS_DEPTH_142=&quot;2&quot; CLS_B_142=&quot;10&quot; CLS_S_141=&quot;&quot; CLS_DEPTH_141=&quot;1&quot; CLS_B_141=&quot;0000&quot; CLS_S_139=&quot;151&quot; CLS_DEPTH_139=&quot;4&quot; CLS_B_139=&quot;151&quot; CLS_F_FullBusinessCode_138=&quot;20202999&quot; CLS_F_FullBusinessCode_142=&quot;10&quot; CLS_F_FullBusinessCode_141=&quot;0000&quot; CLS_F_FullBusinessCode_139=&quot;151&quot; RG_16_1_A_164=&quot;Прочие субсидии бюджетам поселений&quot; RG_16_1_A_164_CALC_STATE=&quot;0&quot; RG_20_1=&quot;3285.200000&quot; RG_20_1_DATA_STATE=&quot;2&quot; RG_20_1_CALC_STATE=&quot;0&quot; RG_24_1=&quot;3285.200000&quot; RG_24_1_DATA_STATE=&quot;2&quot; RG_24_1_CALC_STATE=&quot;0&quot; RG_28_1_DATA_STATE=&quot;3&quot; RG_28_1_CALC_STATE=&quot;0&quot; RG_32_1_DATA_STATE=&quot;3&quot; RG_32_1_CALC_STATE=&quot;0&quot; RG_36_1_DATA_STATE=&quot;3&quot; RG_36_1_CALC_STATE=&quot;0&quot; RG_40_1_DATA_STATE=&quot;3&quot; RG_40_1_CALC_STATE=&quot;0&quot; RG_44_1_DATA_STATE=&quot;3&quot; RG_44_1_CALC_STATE=&quot;0&quot; RG_48_1_DATA_STATE=&quot;3&quot; RG_48_1_CALC_STATE=&quot;0&quot; RG_52_1=&quot;3285.200000&quot; RG_52_1_DATA_STATE=&quot;2&quot; RG_52_1_CALC_STATE=&quot;0&quot; RG_52_3=&quot;42.770000&quot; RG_52_3_DATA_STATE=&quot;1&quot; RG_52_3_CALC_STATE=&quot;0&quot; RG_52_4=&quot;347.200000&quot; RG_52_4_DATA_STATE=&quot;1&quot; RG_52_4_CALC_STATE=&quot;0&quot; RG_52_5=&quot;1077.290000&quot; RG_52_5_DATA_STATE=&quot;1&quot; RG_52_5_CALC_STATE=&quot;0&quot; RG_52_6=&quot;48.130000&quot; RG_52_6_DATA_STATE=&quot;1&quot; RG_52_6_CALC_STATE=&quot;0&quot; RG_52_7=&quot;373.900000&quot; RG_52_7_DATA_STATE=&quot;1&quot; RG_52_7_CALC_STATE=&quot;0&quot; RG_52_8=&quot;206.440000&quot; RG_52_8_DATA_STATE=&quot;1&quot; RG_52_8_CALC_STATE=&quot;0&quot; RG_52_9=&quot;731.080000&quot; RG_52_9_DATA_STATE=&quot;1&quot; RG_52_9_CALC_STATE=&quot;0&quot; RG_52_10=&quot;76.690000&quot; RG_52_10_DATA_STATE=&quot;1&quot; RG_52_10_CALC_STATE=&quot;0&quot; RG_52_11=&quot;37.300000&quot; RG_52_11_DATA_STATE=&quot;1&quot; RG_52_11_CALC_STATE=&quot;0&quot; RG_52_12=&quot;344.400000&quot; RG_52_12_DATA_STATE=&quot;1&quot; RG_52_12_CALC_STATE=&quot;0&quot; RG_56_1=&quot;3285.200000&quot; RG_56_1_DATA_STATE=&quot;2&quot; RG_56_1_CALC_STATE=&quot;0&quot; RG_56_3=&quot;42.770000&quot; RG_56_3_DATA_STATE=&quot;1&quot; RG_56_3_CALC_STATE=&quot;0&quot; RG_56_4=&quot;347.200000&quot; RG_56_4_DATA_STATE=&quot;1&quot; RG_56_4_CALC_STATE=&quot;0&quot; RG_56_5=&quot;1077.290000&quot; RG_56_5_DATA_STATE=&quot;1&quot; RG_56_5_CALC_STATE=&quot;0&quot; RG_56_6=&quot;48.130000&quot; RG_56_6_DATA_STATE=&quot;1&quot; RG_56_6_CALC_STATE=&quot;0&quot; RG_56_7=&quot;373.900000&quot; RG_56_7_DATA_STATE=&quot;1&quot; RG_56_7_CALC_STATE=&quot;0&quot; RG_56_8=&quot;206.440000&quot; RG_56_8_DATA_STATE=&quot;1&quot; RG_56_8_CALC_STATE=&quot;0&quot; RG_56_9=&quot;731.080000&quot; RG_56_9_DATA_STATE=&quot;1&quot; RG_56_9_CALC_STATE=&quot;0&quot; RG_56_10=&quot;76.690000&quot; RG_56_10_DATA_STATE=&quot;1&quot; RG_56_10_CALC_STATE=&quot;0&quot; RG_56_11=&quot;37.300000&quot; RG_56_11_DATA_STATE=&quot;1&quot; RG_56_11_CALC_STATE=&quot;0&quot; RG_56_12=&quot;344.400000&quot; RG_56_12_DATA_STATE=&quot;1&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77&quot; rs:forcenull=&quot;RG_28_1 RG_32_1 RG_36_1 RG_40_1 RG_44_1 RG_48_1 RG_60_1 RG_60_3 RG_60_4 RG_60_5 RG_60_6 RG_60_7 RG_60_8 RG_60_9 RG_60_10 RG_60_11 RG_60_12 RG_64_1 RG_64_3 RG_64_4 RG_64_5 RG_64_6 RG_64_7 RG_64_8 RG_64_9 RG_64_10 RG_64_11 RG_64_12 OrderPrintable StyleID&quot;/&gt;&#10;   &lt;z:row RowID=&quot;62&quot; LineID=&quot;__42020902_05__151&quot; RowType=&quot;DATA&quot; CLS_S_138=&quot;42020902&quot; CLS_DEPTH_138=&quot;6&quot; CLS_B_138=&quot;20203002&quot; CLS_S_142=&quot;05&quot; CLS_DEPTH_142=&quot;2&quot; CLS_B_142=&quot;05&quot; CLS_S_141=&quot;&quot; CLS_DEPTH_141=&quot;1&quot; CLS_B_141=&quot;0000&quot; CLS_S_139=&quot;151&quot; CLS_DEPTH_139=&quot;4&quot; CLS_B_139=&quot;151&quot; CLS_F_FullBusinessCode_138=&quot;20203002&quot; CLS_F_FullBusinessCode_142=&quot;05&quot; CLS_F_FullBusinessCode_141=&quot;0000&quot; CLS_F_FullBusinessCode_139=&quot;151&quot; RG_16_1_A_164=&quot;Субвенции бюджетам муниципальных районов на осуществление полномочий по подготовке проведения статистических переписей&quot; RG_16_1_A_164_CALC_STATE=&quot;0&quot; RG_20_1=&quot;58.900000&quot; RG_20_1_DATA_STATE=&quot;2&quot; RG_20_1_CALC_STATE=&quot;0&quot; RG_24_1=&quot;58.900000&quot; RG_24_1_DATA_STATE=&quot;2&quot; RG_24_1_CALC_STATE=&quot;0&quot; RG_28_1_DATA_STATE=&quot;3&quot; RG_28_1_CALC_STATE=&quot;0&quot; RG_32_1_DATA_STATE=&quot;3&quot; RG_32_1_CALC_STATE=&quot;0&quot; RG_36_1=&quot;58.900000&quot; RG_36_1_DATA_STATE=&quot;1&quot; RG_36_1_CALC_STATE=&quot;0&quot; RG_40_1=&quot;58.90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78&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63&quot; LineID=&quot;__42020903_05__151&quot; RowType=&quot;DATA&quot; CLS_S_138=&quot;42020903&quot; CLS_DEPTH_138=&quot;6&quot; CLS_B_138=&quot;20203003&quot; CLS_S_142=&quot;05&quot; CLS_DEPTH_142=&quot;2&quot; CLS_B_142=&quot;05&quot; CLS_S_141=&quot;&quot; CLS_DEPTH_141=&quot;1&quot; CLS_B_141=&quot;0000&quot; CLS_S_139=&quot;151&quot; CLS_DEPTH_139=&quot;4&quot; CLS_B_139=&quot;151&quot; CLS_F_FullBusinessCode_138=&quot;20203003&quot; CLS_F_FullBusinessCode_142=&quot;05&quot; CLS_F_FullBusinessCode_141=&quot;0000&quot; CLS_F_FullBusinessCode_139=&quot;151&quot; RG_16_1_A_164=&quot;Субвенции бюджетам муниципальных районов на государственную регистрацию актов гражданского состояния&quot; RG_16_1_A_164_CALC_STATE=&quot;0&quot; RG_20_1=&quot;1063.000000&quot; RG_20_1_DATA_STATE=&quot;2&quot; RG_20_1_CALC_STATE=&quot;0&quot; RG_24_1=&quot;1063.000000&quot; RG_24_1_DATA_STATE=&quot;2&quot; RG_24_1_CALC_STATE=&quot;0&quot; RG_28_1_DATA_STATE=&quot;3&quot; RG_28_1_CALC_STATE=&quot;0&quot; RG_32_1_DATA_STATE=&quot;3&quot; RG_32_1_CALC_STATE=&quot;0&quot; RG_36_1=&quot;1063.000000&quot; RG_36_1_DATA_STATE=&quot;1&quot; RG_36_1_CALC_STATE=&quot;0&quot; RG_40_1=&quot;1063.00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79&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64&quot; LineID=&quot;__42020907_05__151&quot; RowType=&quot;DATA&quot; CLS_S_138=&quot;42020907&quot; CLS_DEPTH_138=&quot;6&quot; CLS_B_138=&quot;20203007&quot; CLS_S_142=&quot;05&quot; CLS_DEPTH_142=&quot;2&quot; CLS_B_142=&quot;05&quot; CLS_S_141=&quot;&quot; CLS_DEPTH_141=&quot;1&quot; CLS_B_141=&quot;0000&quot; CLS_S_139=&quot;151&quot; CLS_DEPTH_139=&quot;4&quot; CLS_B_139=&quot;151&quot; CLS_F_FullBusinessCode_138=&quot;20203007&quot; CLS_F_FullBusinessCode_142=&quot;05&quot; CLS_F_FullBusinessCode_141=&quot;0000&quot; CLS_F_FullBusinessCode_139=&quot;151&quot; RG_16_1_A_164=&quot;Субвенции бюджетам муниципальных районов на составление (изменение и дополнение) списков кандидатов в присяжные заседатели федеральных судов общей юрисдикции в Российской Федерации&quot; RG_16_1_A_164_CALC_STATE=&quot;0&quot; RG_20_1=&quot;21.200000&quot; RG_20_1_DATA_STATE=&quot;2&quot; RG_20_1_CALC_STATE=&quot;0&quot; RG_24_1=&quot;21.200000&quot; RG_24_1_DATA_STATE=&quot;2&quot; RG_24_1_CALC_STATE=&quot;0&quot; RG_28_1_DATA_STATE=&quot;3&quot; RG_28_1_CALC_STATE=&quot;0&quot; RG_32_1_DATA_STATE=&quot;3&quot; RG_32_1_CALC_STATE=&quot;0&quot; RG_36_1=&quot;21.200000&quot; RG_36_1_DATA_STATE=&quot;1&quot; RG_36_1_CALC_STATE=&quot;0&quot; RG_40_1=&quot;21.20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80&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65&quot; LineID=&quot;__4202090F_05__151&quot; RowType=&quot;DATA&quot; CLS_S_138=&quot;4202090F&quot; CLS_DEPTH_138=&quot;6&quot; CLS_B_138=&quot;20203015&quot; CLS_S_142=&quot;05&quot; CLS_DEPTH_142=&quot;2&quot; CLS_B_142=&quot;05&quot; CLS_S_141=&quot;&quot; CLS_DEPTH_141=&quot;1&quot; CLS_B_141=&quot;0000&quot; CLS_S_139=&quot;151&quot; CLS_DEPTH_139=&quot;4&quot; CLS_B_139=&quot;151&quot; CLS_F_FullBusinessCode_138=&quot;20203015&quot; CLS_F_FullBusinessCode_142=&quot;05&quot; CLS_F_FullBusinessCode_141=&quot;0000&quot; CLS_F_FullBusinessCode_139=&quot;151&quot; RG_16_1_A_164=&quot;Субвенции бюджетам муниципальных районов на осуществление первичного воинского учета на территориях, где отсутствуют военные комиссариаты&quot; RG_16_1_A_164_CALC_STATE=&quot;0&quot; RG_20_1=&quot;766.600000&quot; RG_20_1_DATA_STATE=&quot;2&quot; RG_20_1_CALC_STATE=&quot;0&quot; RG_24_1=&quot;766.600000&quot; RG_24_1_DATA_STATE=&quot;2&quot; RG_24_1_CALC_STATE=&quot;0&quot; RG_28_1_DATA_STATE=&quot;3&quot; RG_28_1_CALC_STATE=&quot;0&quot; RG_32_1_DATA_STATE=&quot;3&quot; RG_32_1_CALC_STATE=&quot;0&quot; RG_36_1=&quot;766.600000&quot; RG_36_1_DATA_STATE=&quot;1&quot; RG_36_1_CALC_STATE=&quot;0&quot; RG_40_1=&quot;766.60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81&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66&quot; LineID=&quot;__4202090F_06__151&quot; RowType=&quot;DATA&quot; CLS_S_138=&quot;4202090F&quot; CLS_DEPTH_138=&quot;6&quot; CLS_B_138=&quot;20203015&quot; CLS_S_142=&quot;06&quot; CLS_DEPTH_142=&quot;2&quot; CLS_B_142=&quot;10&quot; CLS_S_141=&quot;&quot; CLS_DEPTH_141=&quot;1&quot; CLS_B_141=&quot;0000&quot; CLS_S_139=&quot;151&quot; CLS_DEPTH_139=&quot;4&quot; CLS_B_139=&quot;151&quot; CLS_F_FullBusinessCode_138=&quot;20203015&quot; CLS_F_FullBusinessCode_142=&quot;10&quot; CLS_F_FullBusinessCode_141=&quot;0000&quot; CLS_F_FullBusinessCode_139=&quot;151&quot; RG_16_1_A_164=&quot;Субвенции бюджетам поселений на осуществление первичного воинского учета на территориях, где отсутствуют военные комиссариаты&quot; RG_16_1_A_164_CALC_STATE=&quot;0&quot; RG_20_1=&quot;766.590000&quot; RG_20_1_DATA_STATE=&quot;2&quot; RG_20_1_CALC_STATE=&quot;0&quot; RG_24_1=&quot;766.590000&quot; RG_24_1_DATA_STATE=&quot;2&quot; RG_24_1_CALC_STATE=&quot;0&quot; RG_28_1_DATA_STATE=&quot;3&quot; RG_28_1_CALC_STATE=&quot;0&quot; RG_32_1_DATA_STATE=&quot;3&quot; RG_32_1_CALC_STATE=&quot;0&quot; RG_36_1_DATA_STATE=&quot;3&quot; RG_36_1_CALC_STATE=&quot;0&quot; RG_40_1_DATA_STATE=&quot;3&quot; RG_40_1_CALC_STATE=&quot;0&quot; RG_44_1_DATA_STATE=&quot;3&quot; RG_44_1_CALC_STATE=&quot;0&quot; RG_48_1_DATA_STATE=&quot;3&quot; RG_48_1_CALC_STATE=&quot;0&quot; RG_52_1=&quot;766.590000&quot; RG_52_1_DATA_STATE=&quot;2&quot; RG_52_1_CALC_STATE=&quot;0&quot; RG_52_3=&quot;43.010000&quot; RG_52_3_DATA_STATE=&quot;1&quot; RG_52_3_CALC_STATE=&quot;0&quot; RG_52_4=&quot;43.170000&quot; RG_52_4_DATA_STATE=&quot;1&quot; RG_52_4_CALC_STATE=&quot;0&quot; RG_52_5=&quot;377.460000&quot; RG_52_5_DATA_STATE=&quot;1&quot; RG_52_5_CALC_STATE=&quot;0&quot; RG_52_6=&quot;43.220000&quot; RG_52_6_DATA_STATE=&quot;1&quot; RG_52_6_CALC_STATE=&quot;0&quot; RG_52_7=&quot;45.540000&quot; RG_52_7_DATA_STATE=&quot;1&quot; RG_52_7_CALC_STATE=&quot;0&quot; RG_52_8=&quot;42.610000&quot; RG_52_8_DATA_STATE=&quot;1&quot; RG_52_8_CALC_STATE=&quot;0&quot; RG_52_9=&quot;41.630000&quot; RG_52_9_DATA_STATE=&quot;1&quot; RG_52_9_CALC_STATE=&quot;0&quot; RG_52_10=&quot;43.490000&quot; RG_52_10_DATA_STATE=&quot;1&quot; RG_52_10_CALC_STATE=&quot;0&quot; RG_52_11=&quot;43.290000&quot; RG_52_11_DATA_STATE=&quot;1&quot; RG_52_11_CALC_STATE=&quot;0&quot; RG_52_12=&quot;43.170000&quot; RG_52_12_DATA_STATE=&quot;1&quot; RG_52_12_CALC_STATE=&quot;0&quot; RG_56_1=&quot;766.590000&quot; RG_56_1_DATA_STATE=&quot;2&quot; RG_56_1_CALC_STATE=&quot;0&quot; RG_56_3=&quot;43.010000&quot; RG_56_3_DATA_STATE=&quot;1&quot; RG_56_3_CALC_STATE=&quot;0&quot; RG_56_4=&quot;43.170000&quot; RG_56_4_DATA_STATE=&quot;1&quot; RG_56_4_CALC_STATE=&quot;0&quot; RG_56_5=&quot;377.460000&quot; RG_56_5_DATA_STATE=&quot;1&quot; RG_56_5_CALC_STATE=&quot;0&quot; RG_56_6=&quot;43.220000&quot; RG_56_6_DATA_STATE=&quot;1&quot; RG_56_6_CALC_STATE=&quot;0&quot; RG_56_7=&quot;45.540000&quot; RG_56_7_DATA_STATE=&quot;1&quot; RG_56_7_CALC_STATE=&quot;0&quot; RG_56_8=&quot;42.610000&quot; RG_56_8_DATA_STATE=&quot;1&quot; RG_56_8_CALC_STATE=&quot;0&quot; RG_56_9=&quot;41.630000&quot; RG_56_9_DATA_STATE=&quot;1&quot; RG_56_9_CALC_STATE=&quot;0&quot; RG_56_10=&quot;43.490000&quot; RG_56_10_DATA_STATE=&quot;1&quot; RG_56_10_CALC_STATE=&quot;0&quot; RG_56_11=&quot;43.290000&quot; RG_56_11_DATA_STATE=&quot;1&quot; RG_56_11_CALC_STATE=&quot;0&quot; RG_56_12=&quot;43.170000&quot; RG_56_12_DATA_STATE=&quot;1&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82&quot; rs:forcenull=&quot;RG_28_1 RG_32_1 RG_36_1 RG_40_1 RG_44_1 RG_48_1 RG_60_1 RG_60_3 RG_60_4 RG_60_5 RG_60_6 RG_60_7 RG_60_8 RG_60_9 RG_60_10 RG_60_11 RG_60_12 RG_64_1 RG_64_3 RG_64_4 RG_64_5 RG_64_6 RG_64_7 RG_64_8 RG_64_9 RG_64_10 RG_64_11 RG_64_12 OrderPrintable StyleID&quot;/&gt;&#10;   &lt;z:row RowID=&quot;67&quot; LineID=&quot;__4202090L_05__151&quot; RowType=&quot;DATA&quot; CLS_S_138=&quot;4202090L&quot; CLS_DEPTH_138=&quot;6&quot; CLS_B_138=&quot;20203021&quot; CLS_S_142=&quot;05&quot; CLS_DEPTH_142=&quot;2&quot; CLS_B_142=&quot;05&quot; CLS_S_141=&quot;&quot; CLS_DEPTH_141=&quot;1&quot; CLS_B_141=&quot;0000&quot; CLS_S_139=&quot;151&quot; CLS_DEPTH_139=&quot;4&quot; CLS_B_139=&quot;151&quot; CLS_F_FullBusinessCode_138=&quot;20203021&quot; CLS_F_FullBusinessCode_142=&quot;05&quot; CLS_F_FullBusinessCode_141=&quot;0000&quot; CLS_F_FullBusinessCode_139=&quot;151&quot; RG_16_1_A_164=&quot;Субвенции бюджетам муниципальных районов на ежемесячное денежное вознаграждение за классное руководство&quot; RG_16_1_A_164_CALC_STATE=&quot;0&quot; RG_20_1=&quot;2025.780000&quot; RG_20_1_DATA_STATE=&quot;2&quot; RG_20_1_CALC_STATE=&quot;0&quot; RG_24_1=&quot;2025.780000&quot; RG_24_1_DATA_STATE=&quot;2&quot; RG_24_1_CALC_STATE=&quot;0&quot; RG_28_1_DATA_STATE=&quot;3&quot; RG_28_1_CALC_STATE=&quot;0&quot; RG_32_1_DATA_STATE=&quot;3&quot; RG_32_1_CALC_STATE=&quot;0&quot; RG_36_1=&quot;2025.780000&quot; RG_36_1_DATA_STATE=&quot;1&quot; RG_36_1_CALC_STATE=&quot;0&quot; RG_40_1=&quot;2025.78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83&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68&quot; LineID=&quot;__4202090M_05__151&quot; RowType=&quot;DATA&quot; CLS_S_138=&quot;4202090M&quot; CLS_DEPTH_138=&quot;6&quot; CLS_B_138=&quot;20203022&quot; CLS_S_142=&quot;05&quot; CLS_DEPTH_142=&quot;2&quot; CLS_B_142=&quot;05&quot; CLS_S_141=&quot;&quot; CLS_DEPTH_141=&quot;1&quot; CLS_B_141=&quot;0000&quot; CLS_S_139=&quot;151&quot; CLS_DEPTH_139=&quot;4&quot; CLS_B_139=&quot;151&quot; CLS_F_FullBusinessCode_138=&quot;20203022&quot; CLS_F_FullBusinessCode_142=&quot;05&quot; CLS_F_FullBusinessCode_141=&quot;0000&quot; CLS_F_FullBusinessCode_139=&quot;151&quot; RG_16_1_A_164=&quot;Субвенции бюджетам муниципальных районов на предоставление гражданам субсидий на оплату жилого помещения и коммунальных услуг&quot; RG_16_1_A_164_CALC_STATE=&quot;0&quot; RG_20_1=&quot;2782.000000&quot; RG_20_1_DATA_STATE=&quot;2&quot; RG_20_1_CALC_STATE=&quot;0&quot; RG_24_1=&quot;2782.000000&quot; RG_24_1_DATA_STATE=&quot;2&quot; RG_24_1_CALC_STATE=&quot;0&quot; RG_28_1_DATA_STATE=&quot;3&quot; RG_28_1_CALC_STATE=&quot;0&quot; RG_32_1_DATA_STATE=&quot;3&quot; RG_32_1_CALC_STATE=&quot;0&quot; RG_36_1=&quot;2782.000000&quot; RG_36_1_DATA_STATE=&quot;1&quot; RG_36_1_CALC_STATE=&quot;0&quot; RG_40_1=&quot;2782.00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84&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69&quot; LineID=&quot;__4202090N_05__151&quot; RowType=&quot;DATA&quot; CLS_S_138=&quot;4202090N&quot; CLS_DEPTH_138=&quot;6&quot; CLS_B_138=&quot;20203024&quot; CLS_S_142=&quot;05&quot; CLS_DEPTH_142=&quot;2&quot; CLS_B_142=&quot;05&quot; CLS_S_141=&quot;&quot; CLS_DEPTH_141=&quot;1&quot; CLS_B_141=&quot;0000&quot; CLS_S_139=&quot;151&quot; CLS_DEPTH_139=&quot;4&quot; CLS_B_139=&quot;151&quot; CLS_F_FullBusinessCode_138=&quot;20203024&quot; CLS_F_FullBusinessCode_142=&quot;05&quot; CLS_F_FullBusinessCode_141=&quot;0000&quot; CLS_F_FullBusinessCode_139=&quot;151&quot; RG_16_1_A_164=&quot;Субвенции бюджетам муниципальных районов на выполнение передаваемых полномочий субъектов Российской Федерации&quot; RG_16_1_A_164_CALC_STATE=&quot;0&quot; RG_20_1=&quot;81942.100000&quot; RG_20_1_DATA_STATE=&quot;2&quot; RG_20_1_CALC_STATE=&quot;0&quot; RG_24_1=&quot;81941.800000&quot; RG_24_1_DATA_STATE=&quot;2&quot; RG_24_1_CALC_STATE=&quot;0&quot; RG_28_1_DATA_STATE=&quot;3&quot; RG_28_1_CALC_STATE=&quot;0&quot; RG_32_1_DATA_STATE=&quot;3&quot; RG_32_1_CALC_STATE=&quot;0&quot; RG_36_1=&quot;81942.100000&quot; RG_36_1_DATA_STATE=&quot;1&quot; RG_36_1_CALC_STATE=&quot;0&quot; RG_40_1=&quot;81941.80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85&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70&quot; LineID=&quot;__4202090P_05__151&quot; RowType=&quot;DATA&quot; CLS_S_138=&quot;4202090P&quot; CLS_DEPTH_138=&quot;6&quot; CLS_B_138=&quot;20203026&quot; CLS_S_142=&quot;05&quot; CLS_DEPTH_142=&quot;2&quot; CLS_B_142=&quot;05&quot; CLS_S_141=&quot;&quot; CLS_DEPTH_141=&quot;1&quot; CLS_B_141=&quot;0000&quot; CLS_S_139=&quot;151&quot; CLS_DEPTH_139=&quot;4&quot; CLS_B_139=&quot;151&quot; CLS_F_FullBusinessCode_138=&quot;20203026&quot; CLS_F_FullBusinessCode_142=&quot;05&quot; CLS_F_FullBusinessCode_141=&quot;0000&quot; CLS_F_FullBusinessCode_139=&quot;151&quot; RG_16_1_A_164=&quot;Субвенции бюджетам муниципальных районов на 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quot; RG_16_1_A_164_CALC_STATE=&quot;0&quot; RG_20_1=&quot;1650.000000&quot; RG_20_1_DATA_STATE=&quot;2&quot; RG_20_1_CALC_STATE=&quot;0&quot; RG_24_1=&quot;1600.000000&quot; RG_24_1_DATA_STATE=&quot;2&quot; RG_24_1_CALC_STATE=&quot;0&quot; RG_28_1_DATA_STATE=&quot;3&quot; RG_28_1_CALC_STATE=&quot;0&quot; RG_32_1_DATA_STATE=&quot;3&quot; RG_32_1_CALC_STATE=&quot;0&quot; RG_36_1=&quot;1650.000000&quot; RG_36_1_DATA_STATE=&quot;1&quot; RG_36_1_CALC_STATE=&quot;0&quot; RG_40_1=&quot;1600.00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86&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71&quot; LineID=&quot;__4202090Q_05__151&quot; RowType=&quot;DATA&quot; CLS_S_138=&quot;4202090Q&quot; CLS_DEPTH_138=&quot;6&quot; CLS_B_138=&quot;20203027&quot; CLS_S_142=&quot;05&quot; CLS_DEPTH_142=&quot;2&quot; CLS_B_142=&quot;05&quot; CLS_S_141=&quot;&quot; CLS_DEPTH_141=&quot;1&quot; CLS_B_141=&quot;0000&quot; CLS_S_139=&quot;151&quot; CLS_DEPTH_139=&quot;4&quot; CLS_B_139=&quot;151&quot; CLS_F_FullBusinessCode_138=&quot;20203027&quot; CLS_F_FullBusinessCode_142=&quot;05&quot; CLS_F_FullBusinessCode_141=&quot;0000&quot; CLS_F_FullBusinessCode_139=&quot;151&quot; RG_16_1_A_164=&quot;Субвенции бюджетам муниципальных районов на содержание ребенка в семье опекуна и приемной семье, а также на оплату труда приемному родителю&quot; RG_16_1_A_164_CALC_STATE=&quot;0&quot; RG_20_1=&quot;3938.000000&quot; RG_20_1_DATA_STATE=&quot;2&quot; RG_20_1_CALC_STATE=&quot;0&quot; RG_24_1=&quot;3813.400000&quot; RG_24_1_DATA_STATE=&quot;2&quot; RG_24_1_CALC_STATE=&quot;0&quot; RG_28_1_DATA_STATE=&quot;3&quot; RG_28_1_CALC_STATE=&quot;0&quot; RG_32_1_DATA_STATE=&quot;3&quot; RG_32_1_CALC_STATE=&quot;0&quot; RG_36_1=&quot;3938.000000&quot; RG_36_1_DATA_STATE=&quot;1&quot; RG_36_1_CALC_STATE=&quot;0&quot; RG_40_1=&quot;3813.40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87&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72&quot; LineID=&quot;__4202090S_05__151&quot; RowType=&quot;DATA&quot; CLS_S_138=&quot;4202090S&quot; CLS_DEPTH_138=&quot;6&quot; CLS_B_138=&quot;20203029&quot; CLS_S_142=&quot;05&quot; CLS_DEPTH_142=&quot;2&quot; CLS_B_142=&quot;05&quot; CLS_S_141=&quot;&quot; CLS_DEPTH_141=&quot;1&quot; CLS_B_141=&quot;0000&quot; CLS_S_139=&quot;151&quot; CLS_DEPTH_139=&quot;4&quot; CLS_B_139=&quot;151&quot; CLS_F_FullBusinessCode_138=&quot;20203029&quot; CLS_F_FullBusinessCode_142=&quot;05&quot; CLS_F_FullBusinessCode_141=&quot;0000&quot; CLS_F_FullBusinessCode_139=&quot;151&quot; RG_16_1_A_164=&quo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quot; RG_16_1_A_164_CALC_STATE=&quot;0&quot; RG_20_1=&quot;1168.100000&quot; RG_20_1_DATA_STATE=&quot;2&quot; RG_20_1_CALC_STATE=&quot;0&quot; RG_24_1=&quot;1168.100000&quot; RG_24_1_DATA_STATE=&quot;2&quot; RG_24_1_CALC_STATE=&quot;0&quot; RG_28_1_DATA_STATE=&quot;3&quot; RG_28_1_CALC_STATE=&quot;0&quot; RG_32_1_DATA_STATE=&quot;3&quot; RG_32_1_CALC_STATE=&quot;0&quot; RG_36_1=&quot;1168.100000&quot; RG_36_1_DATA_STATE=&quot;1&quot; RG_36_1_CALC_STATE=&quot;0&quot; RG_40_1=&quot;1168.10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88&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73&quot; LineID=&quot;__4202091D_05__151&quot; RowType=&quot;DATA&quot; CLS_S_138=&quot;4202091D&quot; CLS_DEPTH_138=&quot;6&quot; CLS_B_138=&quot;20203069&quot; CLS_S_142=&quot;05&quot; CLS_DEPTH_142=&quot;2&quot; CLS_B_142=&quot;05&quot; CLS_S_141=&quot;&quot; CLS_DEPTH_141=&quot;1&quot; CLS_B_141=&quot;0000&quot; CLS_S_139=&quot;151&quot; CLS_DEPTH_139=&quot;4&quot; CLS_B_139=&quot;151&quot; CLS_F_FullBusinessCode_138=&quot;20203069&quot; CLS_F_FullBusinessCode_142=&quot;05&quot; CLS_F_FullBusinessCode_141=&quot;0000&quot; CLS_F_FullBusinessCode_139=&quot;151&quot; RG_16_1_A_164=&quot;Субвенции бюджетам муниципальных районов на обеспечение жильем отдельных категорий граждан, установленных Федеральным законом от 12 января 1995 года № 5-ФЗ &amp;quot;О ветеранах&amp;quot;, в соответствии с Указом Президента Российской Федерации от 7 мая 2008 года № 714 &amp;quot;Об обеспечении жильем ветеранов Великой Отечественной войны 1941-1945 годов&amp;quot;&quot; RG_16_1_A_164_CALC_STATE=&quot;0&quot; RG_20_1=&quot;7182.000000&quot; RG_20_1_DATA_STATE=&quot;2&quot; RG_20_1_CALC_STATE=&quot;0&quot; RG_24_1=&quot;7182.000000&quot; RG_24_1_DATA_STATE=&quot;2&quot; RG_24_1_CALC_STATE=&quot;0&quot; RG_28_1_DATA_STATE=&quot;3&quot; RG_28_1_CALC_STATE=&quot;0&quot; RG_32_1_DATA_STATE=&quot;3&quot; RG_32_1_CALC_STATE=&quot;0&quot; RG_36_1=&quot;7182.000000&quot; RG_36_1_DATA_STATE=&quot;1&quot; RG_36_1_CALC_STATE=&quot;0&quot; RG_40_1=&quot;7182.00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89&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74&quot; LineID=&quot;__4202050C_05__151&quot; RowType=&quot;DATA&quot; CLS_S_138=&quot;4202050C&quot; CLS_DEPTH_138=&quot;6&quot; CLS_B_138=&quot;20204012&quot; CLS_S_142=&quot;05&quot; CLS_DEPTH_142=&quot;2&quot; CLS_B_142=&quot;05&quot; CLS_S_141=&quot;&quot; CLS_DEPTH_141=&quot;1&quot; CLS_B_141=&quot;0000&quot; CLS_S_139=&quot;151&quot; CLS_DEPTH_139=&quot;4&quot; CLS_B_139=&quot;151&quot; CLS_F_FullBusinessCode_138=&quot;20204012&quot; CLS_F_FullBusinessCode_142=&quot;05&quot; CLS_F_FullBusinessCode_141=&quot;0000&quot; CLS_F_FullBusinessCode_139=&quot;151&quot; RG_16_1_A_164=&quot;Средства, передаваемые бюджетам муниципальных районов для компенсации дополнительных расходов, возникших в результате решений, принятых органами власти другого уровня&quot; RG_16_1_A_164_CALC_STATE=&quot;0&quot; RG_20_1=&quot;8295.620000&quot; RG_20_1_DATA_STATE=&quot;2&quot; RG_20_1_CALC_STATE=&quot;0&quot; RG_24_1=&quot;7942.700000&quot; RG_24_1_DATA_STATE=&quot;2&quot; RG_24_1_CALC_STATE=&quot;0&quot; RG_28_1_DATA_STATE=&quot;3&quot; RG_28_1_CALC_STATE=&quot;0&quot; RG_32_1_DATA_STATE=&quot;3&quot; RG_32_1_CALC_STATE=&quot;0&quot; RG_36_1=&quot;8295.620000&quot; RG_36_1_DATA_STATE=&quot;1&quot; RG_36_1_CALC_STATE=&quot;0&quot; RG_40_1=&quot;7942.70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90&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75&quot; LineID=&quot;__4202050C_06__151&quot; RowType=&quot;DATA&quot; CLS_S_138=&quot;4202050C&quot; CLS_DEPTH_138=&quot;6&quot; CLS_B_138=&quot;20204012&quot; CLS_S_142=&quot;06&quot; CLS_DEPTH_142=&quot;2&quot; CLS_B_142=&quot;10&quot; CLS_S_141=&quot;&quot; CLS_DEPTH_141=&quot;1&quot; CLS_B_141=&quot;0000&quot; CLS_S_139=&quot;151&quot; CLS_DEPTH_139=&quot;4&quot; CLS_B_139=&quot;151&quot; CLS_F_FullBusinessCode_138=&quot;20204012&quot; CLS_F_FullBusinessCode_142=&quot;10&quot; CLS_F_FullBusinessCode_141=&quot;0000&quot; CLS_F_FullBusinessCode_139=&quot;151&quot; RG_16_1_A_164=&quot;Средства, передаваемые бюджетам поселений для компенсации дополнительных расходов, возникших в результате решений, принятых органами власти другого уровня&quot; RG_16_1_A_164_CALC_STATE=&quot;0&quot; RG_20_1=&quot;95.000000&quot; RG_20_1_DATA_STATE=&quot;2&quot; RG_20_1_CALC_STATE=&quot;0&quot; RG_24_1=&quot;95.000000&quot; RG_24_1_DATA_STATE=&quot;2&quot; RG_24_1_CALC_STATE=&quot;0&quot; RG_28_1_DATA_STATE=&quot;3&quot; RG_28_1_CALC_STATE=&quot;0&quot; RG_32_1_DATA_STATE=&quot;3&quot; RG_32_1_CALC_STATE=&quot;0&quot; RG_36_1_DATA_STATE=&quot;3&quot; RG_36_1_CALC_STATE=&quot;0&quot; RG_40_1_DATA_STATE=&quot;3&quot; RG_40_1_CALC_STATE=&quot;0&quot; RG_44_1_DATA_STATE=&quot;3&quot; RG_44_1_CALC_STATE=&quot;0&quot; RG_48_1_DATA_STATE=&quot;3&quot; RG_48_1_CALC_STATE=&quot;0&quot; RG_52_1=&quot;95.000000&quot; RG_52_1_DATA_STATE=&quot;2&quot; RG_52_1_CALC_STATE=&quot;0&quot; RG_52_3_DATA_STATE=&quot;3&quot; RG_52_3_CALC_STATE=&quot;0&quot; RG_52_4_DATA_STATE=&quot;3&quot; RG_52_4_CALC_STATE=&quot;0&quot; RG_52_5_DATA_STATE=&quot;3&quot; RG_52_5_CALC_STATE=&quot;0&quot; RG_52_6_DATA_STATE=&quot;3&quot; RG_52_6_CALC_STATE=&quot;0&quot; RG_52_7=&quot;15.000000&quot; RG_52_7_DATA_STATE=&quot;1&quot; RG_52_7_CALC_STATE=&quot;0&quot; RG_52_8_DATA_STATE=&quot;3&quot; RG_52_8_CALC_STATE=&quot;0&quot; RG_52_9_DATA_STATE=&quot;3&quot; RG_52_9_CALC_STATE=&quot;0&quot; RG_52_10_DATA_STATE=&quot;3&quot; RG_52_10_CALC_STATE=&quot;0&quot; RG_52_11_DATA_STATE=&quot;3&quot; RG_52_11_CALC_STATE=&quot;0&quot; RG_52_12=&quot;80.000000&quot; RG_52_12_DATA_STATE=&quot;1&quot; RG_52_12_CALC_STATE=&quot;0&quot; RG_56_1=&quot;95.000000&quot; RG_56_1_DATA_STATE=&quot;2&quot; RG_56_1_CALC_STATE=&quot;0&quot; RG_56_3_DATA_STATE=&quot;3&quot; RG_56_3_CALC_STATE=&quot;0&quot; RG_56_4_DATA_STATE=&quot;3&quot; RG_56_4_CALC_STATE=&quot;0&quot; RG_56_5_DATA_STATE=&quot;3&quot; RG_56_5_CALC_STATE=&quot;0&quot; RG_56_6_DATA_STATE=&quot;3&quot; RG_56_6_CALC_STATE=&quot;0&quot; RG_56_7=&quot;15.000000&quot; RG_56_7_DATA_STATE=&quot;1&quot; RG_56_7_CALC_STATE=&quot;0&quot; RG_56_8_DATA_STATE=&quot;3&quot; RG_56_8_CALC_STATE=&quot;0&quot; RG_56_9_DATA_STATE=&quot;3&quot; RG_56_9_CALC_STATE=&quot;0&quot; RG_56_10_DATA_STATE=&quot;3&quot; RG_56_10_CALC_STATE=&quot;0&quot; RG_56_11_DATA_STATE=&quot;3&quot; RG_56_11_CALC_STATE=&quot;0&quot; RG_56_12=&quot;80.000000&quot; RG_56_12_DATA_STATE=&quot;1&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91&quot; rs:forcenull=&quot;RG_28_1 RG_32_1 RG_36_1 RG_40_1 RG_44_1 RG_48_1 RG_52_3 RG_52_4 RG_52_5 RG_52_6 RG_52_8 RG_52_9 RG_52_10 RG_52_11 RG_56_3 RG_56_4 RG_56_5 RG_56_6 RG_56_8 RG_56_9 RG_56_10 RG_56_11 RG_60_1 RG_60_3 RG_60_4 RG_60_5 RG_60_6 RG_60_7 RG_60_8 RG_60_9 RG_60_10 RG_60_11 RG_60_12 RG_64_1 RG_64_3 RG_64_4 RG_64_5 RG_64_6 RG_64_7 RG_64_8 RG_64_9 RG_64_10 RG_64_11 RG_64_12 OrderPrintable StyleID&quot;/&gt;&#10;   &lt;z:row RowID=&quot;76&quot; LineID=&quot;__4202050E_05__151&quot; RowType=&quot;DATA&quot; CLS_S_138=&quot;4202050E&quot; CLS_DEPTH_138=&quot;6&quot; CLS_B_138=&quot;20204014&quot; CLS_S_142=&quot;05&quot; CLS_DEPTH_142=&quot;2&quot; CLS_B_142=&quot;05&quot; CLS_S_141=&quot;&quot; CLS_DEPTH_141=&quot;1&quot; CLS_B_141=&quot;0000&quot; CLS_S_139=&quot;151&quot; CLS_DEPTH_139=&quot;4&quot; CLS_B_139=&quot;151&quot; CLS_F_FullBusinessCode_138=&quot;20204014&quot; CLS_F_FullBusinessCode_142=&quot;05&quot; CLS_F_FullBusinessCode_141=&quot;0000&quot; CLS_F_FullBusinessCode_139=&quot;151&quot; RG_16_1_A_164=&quot;Средства,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quot; RG_16_1_A_164_CALC_STATE=&quot;0&quot; RG_20_1=&quot;16151.110000&quot; RG_20_1_DATA_STATE=&quot;2&quot; RG_20_1_CALC_STATE=&quot;0&quot; RG_24_1=&quot;15770.260000&quot; RG_24_1_DATA_STATE=&quot;2&quot; RG_24_1_CALC_STATE=&quot;0&quot; RG_28_1_DATA_STATE=&quot;3&quot; RG_28_1_CALC_STATE=&quot;0&quot; RG_32_1_DATA_STATE=&quot;3&quot; RG_32_1_CALC_STATE=&quot;0&quot; RG_36_1=&quot;16151.110000&quot; RG_36_1_DATA_STATE=&quot;1&quot; RG_36_1_CALC_STATE=&quot;0&quot; RG_40_1=&quot;15770.26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92&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77&quot; LineID=&quot;__4202050F_05__151&quot; RowType=&quot;DATA&quot; CLS_S_138=&quot;4202050F&quot; CLS_DEPTH_138=&quot;6&quot; CLS_B_138=&quot;20204029&quot; CLS_S_142=&quot;05&quot; CLS_DEPTH_142=&quot;2&quot; CLS_B_142=&quot;05&quot; CLS_S_141=&quot;&quot; CLS_DEPTH_141=&quot;1&quot; CLS_B_141=&quot;0000&quot; CLS_S_139=&quot;151&quot; CLS_DEPTH_139=&quot;4&quot; CLS_B_139=&quot;151&quot; CLS_F_FullBusinessCode_138=&quot;20204029&quot; CLS_F_FullBusinessCode_142=&quot;05&quot; CLS_F_FullBusinessCode_141=&quot;0000&quot; CLS_F_FullBusinessCode_139=&quot;151&quot; RG_16_1_A_164=&quot;Межбюджетные трансферты, передаваемые бюджетам муниципальных районов на реализацию дополнительных мероприятий, направленных на снижение напряженности на рынке труда&quot; RG_16_1_A_164_CALC_STATE=&quot;0&quot; RG_20_1=&quot;1112.620000&quot; RG_20_1_DATA_STATE=&quot;2&quot; RG_20_1_CALC_STATE=&quot;0&quot; RG_24_1=&quot;1112.620000&quot; RG_24_1_DATA_STATE=&quot;2&quot; RG_24_1_CALC_STATE=&quot;0&quot; RG_28_1_DATA_STATE=&quot;3&quot; RG_28_1_CALC_STATE=&quot;0&quot; RG_32_1_DATA_STATE=&quot;3&quot; RG_32_1_CALC_STATE=&quot;0&quot; RG_36_1=&quot;1112.620000&quot; RG_36_1_DATA_STATE=&quot;1&quot; RG_36_1_CALC_STATE=&quot;0&quot; RG_40_1=&quot;1112.62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93&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z:row RowID=&quot;78&quot; LineID=&quot;__4202050F_06__151&quot; RowType=&quot;DATA&quot; CLS_S_138=&quot;4202050F&quot; CLS_DEPTH_138=&quot;6&quot; CLS_B_138=&quot;20204029&quot; CLS_S_142=&quot;06&quot; CLS_DEPTH_142=&quot;2&quot; CLS_B_142=&quot;10&quot; CLS_S_141=&quot;&quot; CLS_DEPTH_141=&quot;1&quot; CLS_B_141=&quot;0000&quot; CLS_S_139=&quot;151&quot; CLS_DEPTH_139=&quot;4&quot; CLS_B_139=&quot;151&quot; CLS_F_FullBusinessCode_138=&quot;20204029&quot; CLS_F_FullBusinessCode_142=&quot;10&quot; CLS_F_FullBusinessCode_141=&quot;0000&quot; CLS_F_FullBusinessCode_139=&quot;151&quot; RG_16_1_A_164=&quot;Межбюджетные трансферты, передаваемые бюджетам поселений на реализацию дополнительных мероприятий, направленных на снижение напряженности на рынке труда&quot; RG_16_1_A_164_CALC_STATE=&quot;0&quot; RG_20_1=&quot;775.950000&quot; RG_20_1_DATA_STATE=&quot;2&quot; RG_20_1_CALC_STATE=&quot;0&quot; RG_24_1=&quot;775.950000&quot; RG_24_1_DATA_STATE=&quot;2&quot; RG_24_1_CALC_STATE=&quot;0&quot; RG_28_1_DATA_STATE=&quot;3&quot; RG_28_1_CALC_STATE=&quot;0&quot; RG_32_1_DATA_STATE=&quot;3&quot; RG_32_1_CALC_STATE=&quot;0&quot; RG_36_1_DATA_STATE=&quot;3&quot; RG_36_1_CALC_STATE=&quot;0&quot; RG_40_1_DATA_STATE=&quot;3&quot; RG_40_1_CALC_STATE=&quot;0&quot; RG_44_1_DATA_STATE=&quot;3&quot; RG_44_1_CALC_STATE=&quot;0&quot; RG_48_1_DATA_STATE=&quot;3&quot; RG_48_1_CALC_STATE=&quot;0&quot; RG_52_1=&quot;775.950000&quot; RG_52_1_DATA_STATE=&quot;2&quot; RG_52_1_CALC_STATE=&quot;0&quot; RG_52_3=&quot;10.930000&quot; RG_52_3_DATA_STATE=&quot;1&quot; RG_52_3_CALC_STATE=&quot;0&quot; RG_52_4=&quot;76.500000&quot; RG_52_4_DATA_STATE=&quot;1&quot; RG_52_4_CALC_STATE=&quot;0&quot; RG_52_5=&quot;87.430000&quot; RG_52_5_DATA_STATE=&quot;1&quot; RG_52_5_CALC_STATE=&quot;0&quot; RG_52_6=&quot;65.570000&quot; RG_52_6_DATA_STATE=&quot;1&quot; RG_52_6_CALC_STATE=&quot;0&quot; RG_52_7=&quot;273.220000&quot; RG_52_7_DATA_STATE=&quot;1&quot; RG_52_7_CALC_STATE=&quot;0&quot; RG_52_8_DATA_STATE=&quot;3&quot; RG_52_8_CALC_STATE=&quot;0&quot; RG_52_9=&quot;32.790000&quot; RG_52_9_DATA_STATE=&quot;1&quot; RG_52_9_CALC_STATE=&quot;0&quot; RG_52_10=&quot;32.790000&quot; RG_52_10_DATA_STATE=&quot;1&quot; RG_52_10_CALC_STATE=&quot;0&quot; RG_52_11=&quot;98.360000&quot; RG_52_11_DATA_STATE=&quot;1&quot; RG_52_11_CALC_STATE=&quot;0&quot; RG_52_12=&quot;98.360000&quot; RG_52_12_DATA_STATE=&quot;1&quot; RG_52_12_CALC_STATE=&quot;0&quot; RG_56_1=&quot;775.950000&quot; RG_56_1_DATA_STATE=&quot;2&quot; RG_56_1_CALC_STATE=&quot;0&quot; RG_56_3=&quot;10.930000&quot; RG_56_3_DATA_STATE=&quot;1&quot; RG_56_3_CALC_STATE=&quot;0&quot; RG_56_4=&quot;76.500000&quot; RG_56_4_DATA_STATE=&quot;1&quot; RG_56_4_CALC_STATE=&quot;0&quot; RG_56_5=&quot;87.430000&quot; RG_56_5_DATA_STATE=&quot;1&quot; RG_56_5_CALC_STATE=&quot;0&quot; RG_56_6=&quot;65.570000&quot; RG_56_6_DATA_STATE=&quot;1&quot; RG_56_6_CALC_STATE=&quot;0&quot; RG_56_7=&quot;273.220000&quot; RG_56_7_DATA_STATE=&quot;1&quot; RG_56_7_CALC_STATE=&quot;0&quot; RG_56_8_DATA_STATE=&quot;3&quot; RG_56_8_CALC_STATE=&quot;0&quot; RG_56_9=&quot;32.790000&quot; RG_56_9_DATA_STATE=&quot;1&quot; RG_56_9_CALC_STATE=&quot;0&quot; RG_56_10=&quot;32.790000&quot; RG_56_10_DATA_STATE=&quot;1&quot; RG_56_10_CALC_STATE=&quot;0&quot; RG_56_11=&quot;98.360000&quot; RG_56_11_DATA_STATE=&quot;1&quot; RG_56_11_CALC_STATE=&quot;0&quot; RG_56_12=&quot;98.360000&quot; RG_56_12_DATA_STATE=&quot;1&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94&quot; rs:forcenull=&quot;RG_28_1 RG_32_1 RG_36_1 RG_40_1 RG_44_1 RG_48_1 RG_52_8 RG_56_8 RG_60_1 RG_60_3 RG_60_4 RG_60_5 RG_60_6 RG_60_7 RG_60_8 RG_60_9 RG_60_10 RG_60_11 RG_60_12 RG_64_1 RG_64_3 RG_64_4 RG_64_5 RG_64_6 RG_64_7 RG_64_8 RG_64_9 RG_64_10 RG_64_11 RG_64_12 OrderPrintable StyleID&quot;/&gt;&#10;   &lt;z:row RowID=&quot;79&quot; LineID=&quot;__42020A_05__151&quot; RowType=&quot;DATA&quot; CLS_S_138=&quot;42020A&quot; CLS_DEPTH_138=&quot;5&quot; CLS_B_138=&quot;20204999&quot; CLS_S_142=&quot;05&quot; CLS_DEPTH_142=&quot;2&quot; CLS_B_142=&quot;05&quot; CLS_S_141=&quot;&quot; CLS_DEPTH_141=&quot;1&quot; CLS_B_141=&quot;0000&quot; CLS_S_139=&quot;151&quot; CLS_DEPTH_139=&quot;4&quot; CLS_B_139=&quot;151&quot; CLS_F_FullBusinessCode_138=&quot;20204999&quot; CLS_F_FullBusinessCode_142=&quot;05&quot; CLS_F_FullBusinessCode_141=&quot;0000&quot; CLS_F_FullBusinessCode_139=&quot;151&quot; RG_16_1_A_164=&quot;Прочие межбюджетные трансферты, передаваемые бюджетам муниципальных районов&quot; RG_16_1_A_164_CALC_STATE=&quot;0&quot; RG_20_1=&quot;380.810000&quot; RG_20_1_DATA_STATE=&quot;2&quot; RG_20_1_CALC_STATE=&quot;0&quot; RG_24_1=&quot;380.810000&quot; RG_24_1_DATA_STATE=&quot;2&quot; RG_24_1_CALC_STATE=&quot;0&quot; RG_28_1_DATA_STATE=&quot;3&quot; RG_28_1_CALC_STATE=&quot;0&quot; RG_32_1_DATA_STATE=&quot;3&quot; RG_32_1_CALC_STATE=&quot;0&quot; RG_36_1=&quot;380.810000&quot; RG_36_1_DATA_STATE=&quot;1&quot; RG_36_1_CALC_STATE=&quot;0&quot; RG_40_1=&quot;380.810000&quot; RG_40_1_DATA_STATE=&quot;1&quot; RG_40_1_CALC_STATE=&quot;0&quot; RG_44_1_DATA_STATE=&quot;3&quot; RG_44_1_CALC_STATE=&quot;0&quot; RG_48_1_DATA_STATE=&quot;3&quot; RG_48_1_CALC_STATE=&quot;0&quot; RG_52_1_DATA_STATE=&quot;3&quot; RG_52_1_CALC_STATE=&quot;0&quot; RG_52_3_DATA_STATE=&quot;3&quot; RG_52_3_CALC_STATE=&quot;0&quot; RG_52_4_DATA_STATE=&quot;3&quot; RG_52_4_CALC_STATE=&quot;0&quot; RG_52_5_DATA_STATE=&quot;3&quot; RG_52_5_CALC_STATE=&quot;0&quot; RG_52_6_DATA_STATE=&quot;3&quot; RG_52_6_CALC_STATE=&quot;0&quot; RG_52_7_DATA_STATE=&quot;3&quot; RG_52_7_CALC_STATE=&quot;0&quot; RG_52_8_DATA_STATE=&quot;3&quot; RG_52_8_CALC_STATE=&quot;0&quot; RG_52_9_DATA_STATE=&quot;3&quot; RG_52_9_CALC_STATE=&quot;0&quot; RG_52_10_DATA_STATE=&quot;3&quot; RG_52_10_CALC_STATE=&quot;0&quot; RG_52_11_DATA_STATE=&quot;3&quot; RG_52_11_CALC_STATE=&quot;0&quot; RG_52_12_DATA_STATE=&quot;3&quot; RG_52_12_CALC_STATE=&quot;0&quot; RG_56_1_DATA_STATE=&quot;3&quot; RG_56_1_CALC_STATE=&quot;0&quot; RG_56_3_DATA_STATE=&quot;3&quot; RG_56_3_CALC_STATE=&quot;0&quot; RG_56_4_DATA_STATE=&quot;3&quot; RG_56_4_CALC_STATE=&quot;0&quot; RG_56_5_DATA_STATE=&quot;3&quot; RG_56_5_CALC_STATE=&quot;0&quot; RG_56_6_DATA_STATE=&quot;3&quot; RG_56_6_CALC_STATE=&quot;0&quot; RG_56_7_DATA_STATE=&quot;3&quot; RG_56_7_CALC_STATE=&quot;0&quot; RG_56_8_DATA_STATE=&quot;3&quot; RG_56_8_CALC_STATE=&quot;0&quot; RG_56_9_DATA_STATE=&quot;3&quot; RG_56_9_CALC_STATE=&quot;0&quot; RG_56_10_DATA_STATE=&quot;3&quot; RG_56_10_CALC_STATE=&quot;0&quot; RG_56_11_DATA_STATE=&quot;3&quot; RG_56_11_CALC_STATE=&quot;0&quot; RG_56_12_DATA_STATE=&quot;3&quot; RG_56_12_CALC_STATE=&quot;0&quot; RG_60_1_DATA_STATE=&quot;3&quot; RG_60_1_CALC_STATE=&quot;0&quot; RG_60_3_DATA_STATE=&quot;3&quot; RG_60_3_CALC_STATE=&quot;0&quot; RG_60_4_DATA_STATE=&quot;3&quot; RG_60_4_CALC_STATE=&quot;0&quot; RG_60_5_DATA_STATE=&quot;3&quot; RG_60_5_CALC_STATE=&quot;0&quot; RG_60_6_DATA_STATE=&quot;3&quot; RG_60_6_CALC_STATE=&quot;0&quot; RG_60_7_DATA_STATE=&quot;3&quot; RG_60_7_CALC_STATE=&quot;0&quot; RG_60_8_DATA_STATE=&quot;3&quot; RG_60_8_CALC_STATE=&quot;0&quot; RG_60_9_DATA_STATE=&quot;3&quot; RG_60_9_CALC_STATE=&quot;0&quot; RG_60_10_DATA_STATE=&quot;3&quot; RG_60_10_CALC_STATE=&quot;0&quot; RG_60_11_DATA_STATE=&quot;3&quot; RG_60_11_CALC_STATE=&quot;0&quot; RG_60_12_DATA_STATE=&quot;3&quot; RG_60_12_CALC_STATE=&quot;0&quot; RG_64_1_DATA_STATE=&quot;3&quot; RG_64_1_CALC_STATE=&quot;0&quot; RG_64_3_DATA_STATE=&quot;3&quot; RG_64_3_CALC_STATE=&quot;0&quot; RG_64_4_DATA_STATE=&quot;3&quot; RG_64_4_CALC_STATE=&quot;0&quot; RG_64_5_DATA_STATE=&quot;3&quot; RG_64_5_CALC_STATE=&quot;0&quot; RG_64_6_DATA_STATE=&quot;3&quot; RG_64_6_CALC_STATE=&quot;0&quot; RG_64_7_DATA_STATE=&quot;3&quot; RG_64_7_CALC_STATE=&quot;0&quot; RG_64_8_DATA_STATE=&quot;3&quot; RG_64_8_CALC_STATE=&quot;0&quot; RG_64_9_DATA_STATE=&quot;3&quot; RG_64_9_CALC_STATE=&quot;0&quot; RG_64_10_DATA_STATE=&quot;3&quot; RG_64_10_CALC_STATE=&quot;0&quot; RG_64_11_DATA_STATE=&quot;3&quot; RG_64_11_CALC_STATE=&quot;0&quot; RG_64_12_DATA_STATE=&quot;3&quot; RG_64_12_CALC_STATE=&quot;0&quot; OrderAdHoc=&quot;95&quot; rs:forcenull=&quot;RG_28_1 RG_32_1 RG_44_1 RG_48_1 RG_52_1 RG_52_3 RG_52_4 RG_52_5 RG_52_6 RG_52_7 RG_52_8 RG_52_9 RG_52_10 RG_52_11 RG_52_12 RG_56_1 RG_56_3 RG_56_4 RG_56_5 RG_56_6 RG_56_7 RG_56_8 RG_56_9 RG_56_10 RG_56_11 RG_56_12 RG_60_1 RG_60_3 RG_60_4 RG_60_5 RG_60_6 RG_60_7 RG_60_8 RG_60_9 RG_60_10 RG_60_11 RG_60_12 RG_64_1 RG_64_3 RG_64_4 RG_64_5 RG_64_6 RG_64_7 RG_64_8 RG_64_9 RG_64_10 RG_64_11 RG_64_12 OrderPrintable StyleID&quot;/&gt;&#10;  &lt;/rs:insert&gt;&#10; &lt;/rs:data&gt;&#10;&lt;/xml&gt;&#10;"/>
  <ax:ocxPr ax:name="Size" ax:value="1111;1111"/>
  <ax:ocxPr ax:name="FontName" ax:value="Times New Roman"/>
  <ax:ocxPr ax:name="FontHeight" ax:value="195"/>
  <ax:ocxPr ax:name="FontCharSet" ax:value="204"/>
  <ax:ocxPr ax:name="FontPitchAndFamily" ax:value="2"/>
</ax:ocx>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control" Target="../activeX/activeX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Лист2"/>
  <dimension ref="A2:BM116"/>
  <sheetViews>
    <sheetView workbookViewId="0"/>
  </sheetViews>
  <sheetFormatPr defaultRowHeight="12.75"/>
  <cols>
    <col min="1" max="2" width="9.33203125" style="1"/>
    <col min="3" max="3" width="9.33203125" style="2"/>
    <col min="4" max="16384" width="9.33203125" style="1"/>
  </cols>
  <sheetData>
    <row r="2" spans="1:2">
      <c r="B2" s="2">
        <v>1</v>
      </c>
    </row>
    <row r="3" spans="1:2">
      <c r="B3" s="2"/>
    </row>
    <row r="4" spans="1:2">
      <c r="B4" s="1" t="e">
        <f>#REF!</f>
        <v>#REF!</v>
      </c>
    </row>
    <row r="5" spans="1:2">
      <c r="B5" s="2">
        <v>1.05</v>
      </c>
    </row>
    <row r="6" spans="1:2">
      <c r="B6" s="2" t="s">
        <v>474</v>
      </c>
    </row>
    <row r="7" spans="1:2">
      <c r="B7" s="2" t="b">
        <v>1</v>
      </c>
    </row>
    <row r="8" spans="1:2">
      <c r="B8" s="2" t="b">
        <v>0</v>
      </c>
    </row>
    <row r="9" spans="1:2">
      <c r="B9" s="2" t="b">
        <v>1</v>
      </c>
    </row>
    <row r="10" spans="1:2">
      <c r="B10" s="2" t="b">
        <v>1</v>
      </c>
    </row>
    <row r="11" spans="1:2">
      <c r="B11" s="2" t="b">
        <v>1</v>
      </c>
    </row>
    <row r="12" spans="1:2">
      <c r="B12" s="2" t="b">
        <v>1</v>
      </c>
    </row>
    <row r="13" spans="1:2">
      <c r="B13" s="2">
        <v>1</v>
      </c>
    </row>
    <row r="14" spans="1:2">
      <c r="B14" s="1" t="e">
        <f>(#REF!)</f>
        <v>#REF!</v>
      </c>
    </row>
    <row r="15" spans="1:2">
      <c r="A15" s="2" t="s">
        <v>188</v>
      </c>
      <c r="B15" s="2">
        <v>1154</v>
      </c>
    </row>
    <row r="16" spans="1:2">
      <c r="A16" s="2">
        <v>1</v>
      </c>
      <c r="B16" s="1" t="s">
        <v>3</v>
      </c>
    </row>
    <row r="17" spans="1:65" ht="25.5">
      <c r="B17" s="3" t="s">
        <v>187</v>
      </c>
    </row>
    <row r="18" spans="1:65">
      <c r="A18" s="2" t="e">
        <f>#REF!</f>
        <v>#REF!</v>
      </c>
      <c r="B18" s="1" t="s">
        <v>2</v>
      </c>
      <c r="D18"/>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J18"/>
      <c r="BK18"/>
      <c r="BL18"/>
      <c r="BM18"/>
    </row>
    <row r="19" spans="1:65">
      <c r="A19" s="2" t="e">
        <f>#REF!</f>
        <v>#REF!</v>
      </c>
      <c r="B19" s="2" t="s">
        <v>1</v>
      </c>
      <c r="C19" s="2">
        <v>2</v>
      </c>
      <c r="D19" s="1" t="s">
        <v>179</v>
      </c>
      <c r="E19" s="1" t="s">
        <v>181</v>
      </c>
      <c r="F19" s="1" t="s">
        <v>183</v>
      </c>
      <c r="G19" s="1" t="s">
        <v>185</v>
      </c>
      <c r="H19" s="1" t="s">
        <v>11</v>
      </c>
      <c r="I19" s="1" t="s">
        <v>88</v>
      </c>
      <c r="J19" s="1" t="s">
        <v>98</v>
      </c>
      <c r="K19" s="1" t="s">
        <v>102</v>
      </c>
      <c r="L19" s="1" t="s">
        <v>100</v>
      </c>
      <c r="M19" s="1" t="s">
        <v>97</v>
      </c>
      <c r="N19" s="1" t="s">
        <v>131</v>
      </c>
      <c r="O19" s="1" t="s">
        <v>101</v>
      </c>
      <c r="P19" s="1" t="s">
        <v>90</v>
      </c>
      <c r="Q19" s="1" t="s">
        <v>81</v>
      </c>
      <c r="R19" s="1" t="s">
        <v>85</v>
      </c>
      <c r="S19" s="1" t="s">
        <v>94</v>
      </c>
      <c r="T19" s="1" t="s">
        <v>104</v>
      </c>
      <c r="U19" s="1" t="s">
        <v>108</v>
      </c>
      <c r="V19" s="1" t="s">
        <v>112</v>
      </c>
      <c r="W19" s="1" t="s">
        <v>116</v>
      </c>
      <c r="X19" s="1" t="s">
        <v>120</v>
      </c>
      <c r="Y19" s="1" t="s">
        <v>124</v>
      </c>
      <c r="Z19" s="1" t="s">
        <v>128</v>
      </c>
      <c r="AA19" s="1" t="s">
        <v>92</v>
      </c>
      <c r="AB19" s="1" t="s">
        <v>83</v>
      </c>
      <c r="AC19" s="1" t="s">
        <v>87</v>
      </c>
      <c r="AD19" s="1" t="s">
        <v>96</v>
      </c>
      <c r="AE19" s="1" t="s">
        <v>106</v>
      </c>
      <c r="AF19" s="1" t="s">
        <v>110</v>
      </c>
      <c r="AG19" s="1" t="s">
        <v>114</v>
      </c>
      <c r="AH19" s="1" t="s">
        <v>118</v>
      </c>
      <c r="AI19" s="1" t="s">
        <v>122</v>
      </c>
      <c r="AJ19" s="1" t="s">
        <v>126</v>
      </c>
      <c r="AK19" s="1" t="s">
        <v>130</v>
      </c>
      <c r="AL19" s="1" t="s">
        <v>91</v>
      </c>
      <c r="AM19" s="1" t="s">
        <v>82</v>
      </c>
      <c r="AN19" s="1" t="s">
        <v>86</v>
      </c>
      <c r="AO19" s="1" t="s">
        <v>95</v>
      </c>
      <c r="AP19" s="1" t="s">
        <v>105</v>
      </c>
      <c r="AQ19" s="1" t="s">
        <v>109</v>
      </c>
      <c r="AR19" s="1" t="s">
        <v>113</v>
      </c>
      <c r="AS19" s="1" t="s">
        <v>117</v>
      </c>
      <c r="AT19" s="1" t="s">
        <v>121</v>
      </c>
      <c r="AU19" s="1" t="s">
        <v>125</v>
      </c>
      <c r="AV19" s="1" t="s">
        <v>129</v>
      </c>
      <c r="AW19" s="1" t="s">
        <v>89</v>
      </c>
      <c r="AX19" s="1" t="s">
        <v>80</v>
      </c>
      <c r="AY19" s="1" t="s">
        <v>84</v>
      </c>
      <c r="AZ19" s="1" t="s">
        <v>93</v>
      </c>
      <c r="BA19" s="1" t="s">
        <v>103</v>
      </c>
      <c r="BB19" s="1" t="s">
        <v>107</v>
      </c>
      <c r="BC19" s="1" t="s">
        <v>111</v>
      </c>
      <c r="BD19" s="1" t="s">
        <v>115</v>
      </c>
      <c r="BE19" s="1" t="s">
        <v>119</v>
      </c>
      <c r="BF19" s="1" t="s">
        <v>123</v>
      </c>
      <c r="BG19" s="1" t="s">
        <v>127</v>
      </c>
      <c r="BH19" s="1" t="s">
        <v>99</v>
      </c>
    </row>
    <row r="20" spans="1:65">
      <c r="C20" s="1">
        <v>0.79048001766204834</v>
      </c>
      <c r="D20" s="1" t="s">
        <v>179</v>
      </c>
      <c r="E20" s="1" t="s">
        <v>181</v>
      </c>
      <c r="F20" s="1" t="s">
        <v>183</v>
      </c>
      <c r="G20" s="1" t="s">
        <v>185</v>
      </c>
      <c r="H20" s="1" t="s">
        <v>25</v>
      </c>
      <c r="I20" s="1" t="s">
        <v>63</v>
      </c>
      <c r="J20" s="1" t="s">
        <v>64</v>
      </c>
      <c r="K20" s="1" t="s">
        <v>65</v>
      </c>
      <c r="L20" s="1" t="s">
        <v>29</v>
      </c>
      <c r="M20" s="1" t="s">
        <v>26</v>
      </c>
      <c r="N20" s="1" t="s">
        <v>27</v>
      </c>
      <c r="O20" s="1" t="s">
        <v>23</v>
      </c>
      <c r="P20" s="1" t="s">
        <v>30</v>
      </c>
      <c r="Q20" s="1" t="s">
        <v>31</v>
      </c>
      <c r="R20" s="1" t="s">
        <v>32</v>
      </c>
      <c r="S20" s="1" t="s">
        <v>33</v>
      </c>
      <c r="T20" s="1" t="s">
        <v>34</v>
      </c>
      <c r="U20" s="1" t="s">
        <v>35</v>
      </c>
      <c r="V20" s="1" t="s">
        <v>36</v>
      </c>
      <c r="W20" s="1" t="s">
        <v>37</v>
      </c>
      <c r="X20" s="1" t="s">
        <v>38</v>
      </c>
      <c r="Y20" s="1" t="s">
        <v>39</v>
      </c>
      <c r="Z20" s="1" t="s">
        <v>40</v>
      </c>
      <c r="AA20" s="1" t="s">
        <v>41</v>
      </c>
      <c r="AB20" s="1" t="s">
        <v>42</v>
      </c>
      <c r="AC20" s="1" t="s">
        <v>43</v>
      </c>
      <c r="AD20" s="1" t="s">
        <v>44</v>
      </c>
      <c r="AE20" s="1" t="s">
        <v>45</v>
      </c>
      <c r="AF20" s="1" t="s">
        <v>46</v>
      </c>
      <c r="AG20" s="1" t="s">
        <v>47</v>
      </c>
      <c r="AH20" s="1" t="s">
        <v>48</v>
      </c>
      <c r="AI20" s="1" t="s">
        <v>49</v>
      </c>
      <c r="AJ20" s="1" t="s">
        <v>50</v>
      </c>
      <c r="AK20" s="1" t="s">
        <v>51</v>
      </c>
      <c r="AL20" s="1" t="s">
        <v>52</v>
      </c>
      <c r="AM20" s="1" t="s">
        <v>53</v>
      </c>
      <c r="AN20" s="1" t="s">
        <v>54</v>
      </c>
      <c r="AO20" s="1" t="s">
        <v>55</v>
      </c>
      <c r="AP20" s="1" t="s">
        <v>56</v>
      </c>
      <c r="AQ20" s="1" t="s">
        <v>57</v>
      </c>
      <c r="AR20" s="1" t="s">
        <v>58</v>
      </c>
      <c r="AS20" s="1" t="s">
        <v>59</v>
      </c>
      <c r="AT20" s="1" t="s">
        <v>60</v>
      </c>
      <c r="AU20" s="1" t="s">
        <v>61</v>
      </c>
      <c r="AV20" s="1" t="s">
        <v>62</v>
      </c>
      <c r="AW20" s="1" t="s">
        <v>66</v>
      </c>
      <c r="AX20" s="1" t="s">
        <v>67</v>
      </c>
      <c r="AY20" s="1" t="s">
        <v>68</v>
      </c>
      <c r="AZ20" s="1" t="s">
        <v>69</v>
      </c>
      <c r="BA20" s="1" t="s">
        <v>70</v>
      </c>
      <c r="BB20" s="1" t="s">
        <v>71</v>
      </c>
      <c r="BC20" s="1" t="s">
        <v>72</v>
      </c>
      <c r="BD20" s="1" t="s">
        <v>73</v>
      </c>
      <c r="BE20" s="1" t="s">
        <v>74</v>
      </c>
      <c r="BF20" s="1" t="s">
        <v>75</v>
      </c>
      <c r="BG20" s="1" t="s">
        <v>76</v>
      </c>
      <c r="BH20" s="1" t="s">
        <v>24</v>
      </c>
      <c r="BI20" s="1" t="s">
        <v>12</v>
      </c>
      <c r="BJ20" s="1" t="s">
        <v>180</v>
      </c>
      <c r="BK20" s="1" t="s">
        <v>182</v>
      </c>
      <c r="BL20" s="1" t="s">
        <v>184</v>
      </c>
      <c r="BM20" s="1" t="s">
        <v>186</v>
      </c>
    </row>
    <row r="21" spans="1:65" s="2" customFormat="1">
      <c r="C21" s="2" t="e">
        <f>OfficeComClient.Application.RangeLink(C22:C117,D21:BI21)</f>
        <v>#VALUE!</v>
      </c>
      <c r="D21" s="2" t="e">
        <f>OfficeComClient.Application.ColumnLink(#REF!)</f>
        <v>#VALUE!</v>
      </c>
      <c r="E21" s="2" t="e">
        <f>OfficeComClient.Application.ColumnLink(#REF!)</f>
        <v>#VALUE!</v>
      </c>
      <c r="F21" s="2" t="e">
        <f>OfficeComClient.Application.ColumnLink(#REF!)</f>
        <v>#VALUE!</v>
      </c>
      <c r="G21" s="2" t="e">
        <f>OfficeComClient.Application.ColumnLink(#REF!)</f>
        <v>#VALUE!</v>
      </c>
      <c r="H21" s="2" t="e">
        <f>OfficeComClient.Application.ColumnLink(#REF!)</f>
        <v>#VALUE!</v>
      </c>
      <c r="I21" s="2" t="e">
        <f>OfficeComClient.Application.ColumnLink(#REF!)</f>
        <v>#VALUE!</v>
      </c>
      <c r="J21" s="2" t="e">
        <f>OfficeComClient.Application.ColumnLink(#REF!)</f>
        <v>#VALUE!</v>
      </c>
      <c r="K21" s="2" t="e">
        <f>OfficeComClient.Application.ColumnLink(#REF!)</f>
        <v>#VALUE!</v>
      </c>
      <c r="L21" s="2" t="e">
        <f>OfficeComClient.Application.ColumnLink(#REF!)</f>
        <v>#VALUE!</v>
      </c>
      <c r="M21" s="2" t="e">
        <f>OfficeComClient.Application.ColumnLink(#REF!)</f>
        <v>#VALUE!</v>
      </c>
      <c r="N21" s="2" t="e">
        <f>OfficeComClient.Application.ColumnLink(#REF!)</f>
        <v>#VALUE!</v>
      </c>
      <c r="O21" s="2" t="e">
        <f>OfficeComClient.Application.ColumnLink(#REF!)</f>
        <v>#VALUE!</v>
      </c>
      <c r="P21" s="2" t="e">
        <f>OfficeComClient.Application.ColumnLink(#REF!)</f>
        <v>#VALUE!</v>
      </c>
      <c r="Q21" s="2" t="e">
        <f>OfficeComClient.Application.ColumnLink(#REF!)</f>
        <v>#VALUE!</v>
      </c>
      <c r="R21" s="2" t="e">
        <f>OfficeComClient.Application.ColumnLink(#REF!)</f>
        <v>#VALUE!</v>
      </c>
      <c r="S21" s="2" t="e">
        <f>OfficeComClient.Application.ColumnLink(#REF!)</f>
        <v>#VALUE!</v>
      </c>
      <c r="T21" s="2" t="e">
        <f>OfficeComClient.Application.ColumnLink(#REF!)</f>
        <v>#VALUE!</v>
      </c>
      <c r="U21" s="2" t="e">
        <f>OfficeComClient.Application.ColumnLink(#REF!)</f>
        <v>#VALUE!</v>
      </c>
      <c r="V21" s="2" t="e">
        <f>OfficeComClient.Application.ColumnLink(#REF!)</f>
        <v>#VALUE!</v>
      </c>
      <c r="W21" s="2" t="e">
        <f>OfficeComClient.Application.ColumnLink(#REF!)</f>
        <v>#VALUE!</v>
      </c>
      <c r="X21" s="2" t="e">
        <f>OfficeComClient.Application.ColumnLink(#REF!)</f>
        <v>#VALUE!</v>
      </c>
      <c r="Y21" s="2" t="e">
        <f>OfficeComClient.Application.ColumnLink(#REF!)</f>
        <v>#VALUE!</v>
      </c>
      <c r="Z21" s="2" t="e">
        <f>OfficeComClient.Application.ColumnLink(#REF!)</f>
        <v>#VALUE!</v>
      </c>
      <c r="AA21" s="2" t="e">
        <f>OfficeComClient.Application.ColumnLink(#REF!)</f>
        <v>#VALUE!</v>
      </c>
      <c r="AB21" s="2" t="e">
        <f>OfficeComClient.Application.ColumnLink(#REF!)</f>
        <v>#VALUE!</v>
      </c>
      <c r="AC21" s="2" t="e">
        <f>OfficeComClient.Application.ColumnLink(#REF!)</f>
        <v>#VALUE!</v>
      </c>
      <c r="AD21" s="2" t="e">
        <f>OfficeComClient.Application.ColumnLink(#REF!)</f>
        <v>#VALUE!</v>
      </c>
      <c r="AE21" s="2" t="e">
        <f>OfficeComClient.Application.ColumnLink(#REF!)</f>
        <v>#VALUE!</v>
      </c>
      <c r="AF21" s="2" t="e">
        <f>OfficeComClient.Application.ColumnLink(#REF!)</f>
        <v>#VALUE!</v>
      </c>
      <c r="AG21" s="2" t="e">
        <f>OfficeComClient.Application.ColumnLink(#REF!)</f>
        <v>#VALUE!</v>
      </c>
      <c r="AH21" s="2" t="e">
        <f>OfficeComClient.Application.ColumnLink(#REF!)</f>
        <v>#VALUE!</v>
      </c>
      <c r="AI21" s="2" t="e">
        <f>OfficeComClient.Application.ColumnLink(#REF!)</f>
        <v>#VALUE!</v>
      </c>
      <c r="AJ21" s="2" t="e">
        <f>OfficeComClient.Application.ColumnLink(#REF!)</f>
        <v>#VALUE!</v>
      </c>
      <c r="AK21" s="2" t="e">
        <f>OfficeComClient.Application.ColumnLink(#REF!)</f>
        <v>#VALUE!</v>
      </c>
      <c r="AL21" s="2" t="e">
        <f>OfficeComClient.Application.ColumnLink(#REF!)</f>
        <v>#VALUE!</v>
      </c>
      <c r="AM21" s="2" t="e">
        <f>OfficeComClient.Application.ColumnLink(#REF!)</f>
        <v>#VALUE!</v>
      </c>
      <c r="AN21" s="2" t="e">
        <f>OfficeComClient.Application.ColumnLink(#REF!)</f>
        <v>#VALUE!</v>
      </c>
      <c r="AO21" s="2" t="e">
        <f>OfficeComClient.Application.ColumnLink(#REF!)</f>
        <v>#VALUE!</v>
      </c>
      <c r="AP21" s="2" t="e">
        <f>OfficeComClient.Application.ColumnLink(#REF!)</f>
        <v>#VALUE!</v>
      </c>
      <c r="AQ21" s="2" t="e">
        <f>OfficeComClient.Application.ColumnLink(#REF!)</f>
        <v>#VALUE!</v>
      </c>
      <c r="AR21" s="2" t="e">
        <f>OfficeComClient.Application.ColumnLink(#REF!)</f>
        <v>#VALUE!</v>
      </c>
      <c r="AS21" s="2" t="e">
        <f>OfficeComClient.Application.ColumnLink(#REF!)</f>
        <v>#VALUE!</v>
      </c>
      <c r="AT21" s="2" t="e">
        <f>OfficeComClient.Application.ColumnLink(#REF!)</f>
        <v>#VALUE!</v>
      </c>
      <c r="AU21" s="2" t="e">
        <f>OfficeComClient.Application.ColumnLink(#REF!)</f>
        <v>#VALUE!</v>
      </c>
      <c r="AV21" s="2" t="e">
        <f>OfficeComClient.Application.ColumnLink(#REF!)</f>
        <v>#VALUE!</v>
      </c>
      <c r="AW21" s="2" t="e">
        <f>OfficeComClient.Application.ColumnLink(#REF!)</f>
        <v>#VALUE!</v>
      </c>
      <c r="AX21" s="2" t="e">
        <f>OfficeComClient.Application.ColumnLink(#REF!)</f>
        <v>#VALUE!</v>
      </c>
      <c r="AY21" s="2" t="e">
        <f>OfficeComClient.Application.ColumnLink(#REF!)</f>
        <v>#VALUE!</v>
      </c>
      <c r="AZ21" s="2" t="e">
        <f>OfficeComClient.Application.ColumnLink(#REF!)</f>
        <v>#VALUE!</v>
      </c>
      <c r="BA21" s="2" t="e">
        <f>OfficeComClient.Application.ColumnLink(#REF!)</f>
        <v>#VALUE!</v>
      </c>
      <c r="BB21" s="2" t="e">
        <f>OfficeComClient.Application.ColumnLink(#REF!)</f>
        <v>#VALUE!</v>
      </c>
      <c r="BC21" s="2" t="e">
        <f>OfficeComClient.Application.ColumnLink(#REF!)</f>
        <v>#VALUE!</v>
      </c>
      <c r="BD21" s="2" t="e">
        <f>OfficeComClient.Application.ColumnLink(#REF!)</f>
        <v>#VALUE!</v>
      </c>
      <c r="BE21" s="2" t="e">
        <f>OfficeComClient.Application.ColumnLink(#REF!)</f>
        <v>#VALUE!</v>
      </c>
      <c r="BF21" s="2" t="e">
        <f>OfficeComClient.Application.ColumnLink(#REF!)</f>
        <v>#VALUE!</v>
      </c>
      <c r="BG21" s="2" t="e">
        <f>OfficeComClient.Application.ColumnLink(#REF!)</f>
        <v>#VALUE!</v>
      </c>
      <c r="BH21" s="2" t="e">
        <f>OfficeComClient.Application.ColumnLink(#REF!)</f>
        <v>#VALUE!</v>
      </c>
    </row>
    <row r="22" spans="1:65">
      <c r="C22" s="2" t="e">
        <f>OfficeComClient.Application.RowLink(#REF!)</f>
        <v>#VALUE!</v>
      </c>
      <c r="BI22" s="1">
        <v>1</v>
      </c>
      <c r="BJ22" s="1" t="s">
        <v>18</v>
      </c>
      <c r="BK22" s="1" t="s">
        <v>18</v>
      </c>
      <c r="BL22" s="1" t="s">
        <v>18</v>
      </c>
      <c r="BM22" s="1" t="s">
        <v>18</v>
      </c>
    </row>
    <row r="23" spans="1:65">
      <c r="C23" s="2" t="e">
        <f>OfficeComClient.Application.RowLink(#REF!)</f>
        <v>#VALUE!</v>
      </c>
      <c r="BI23" s="1">
        <v>2</v>
      </c>
      <c r="BJ23" s="1" t="s">
        <v>328</v>
      </c>
      <c r="BK23" s="1" t="s">
        <v>18</v>
      </c>
      <c r="BL23" s="1" t="s">
        <v>18</v>
      </c>
      <c r="BM23" s="1" t="s">
        <v>18</v>
      </c>
    </row>
    <row r="24" spans="1:65">
      <c r="C24" s="2" t="e">
        <f>OfficeComClient.Application.RowLink(#REF!)</f>
        <v>#VALUE!</v>
      </c>
      <c r="BI24" s="1">
        <v>3</v>
      </c>
      <c r="BJ24" s="1" t="s">
        <v>329</v>
      </c>
      <c r="BK24" s="1" t="s">
        <v>18</v>
      </c>
      <c r="BL24" s="1" t="s">
        <v>18</v>
      </c>
      <c r="BM24" s="1" t="s">
        <v>18</v>
      </c>
    </row>
    <row r="25" spans="1:65">
      <c r="C25" s="2" t="e">
        <f>OfficeComClient.Application.RowLink(#REF!)</f>
        <v>#VALUE!</v>
      </c>
      <c r="BI25" s="1">
        <v>4</v>
      </c>
      <c r="BJ25" s="1" t="s">
        <v>330</v>
      </c>
      <c r="BK25" s="1" t="s">
        <v>193</v>
      </c>
      <c r="BL25" s="1" t="s">
        <v>18</v>
      </c>
      <c r="BM25" s="1" t="s">
        <v>331</v>
      </c>
    </row>
    <row r="26" spans="1:65">
      <c r="C26" s="2" t="e">
        <f>OfficeComClient.Application.RowLink(#REF!)</f>
        <v>#VALUE!</v>
      </c>
      <c r="BI26" s="1">
        <v>5</v>
      </c>
      <c r="BJ26" s="1" t="s">
        <v>332</v>
      </c>
      <c r="BK26" s="1" t="s">
        <v>193</v>
      </c>
      <c r="BL26" s="1" t="s">
        <v>18</v>
      </c>
      <c r="BM26" s="1" t="s">
        <v>331</v>
      </c>
    </row>
    <row r="27" spans="1:65">
      <c r="C27" s="2" t="e">
        <f>OfficeComClient.Application.RowLink(#REF!)</f>
        <v>#VALUE!</v>
      </c>
      <c r="BI27" s="1">
        <v>6</v>
      </c>
      <c r="BJ27" s="1" t="s">
        <v>333</v>
      </c>
      <c r="BK27" s="1" t="s">
        <v>193</v>
      </c>
      <c r="BL27" s="1" t="s">
        <v>18</v>
      </c>
      <c r="BM27" s="1" t="s">
        <v>331</v>
      </c>
    </row>
    <row r="28" spans="1:65">
      <c r="C28" s="2" t="e">
        <f>OfficeComClient.Application.RowLink(#REF!)</f>
        <v>#VALUE!</v>
      </c>
      <c r="BI28" s="1">
        <v>7</v>
      </c>
      <c r="BJ28" s="1" t="s">
        <v>334</v>
      </c>
      <c r="BK28" s="1" t="s">
        <v>193</v>
      </c>
      <c r="BL28" s="1" t="s">
        <v>18</v>
      </c>
      <c r="BM28" s="1" t="s">
        <v>331</v>
      </c>
    </row>
    <row r="29" spans="1:65">
      <c r="C29" s="2" t="e">
        <f>OfficeComClient.Application.RowLink(#REF!)</f>
        <v>#VALUE!</v>
      </c>
      <c r="BI29" s="1">
        <v>8</v>
      </c>
      <c r="BJ29" s="1" t="s">
        <v>335</v>
      </c>
      <c r="BK29" s="1" t="s">
        <v>193</v>
      </c>
      <c r="BL29" s="1" t="s">
        <v>18</v>
      </c>
      <c r="BM29" s="1" t="s">
        <v>331</v>
      </c>
    </row>
    <row r="30" spans="1:65">
      <c r="C30" s="2" t="e">
        <f>OfficeComClient.Application.RowLink(#REF!)</f>
        <v>#VALUE!</v>
      </c>
      <c r="BI30" s="1">
        <v>9</v>
      </c>
      <c r="BJ30" s="1" t="s">
        <v>336</v>
      </c>
      <c r="BK30" s="1" t="s">
        <v>18</v>
      </c>
      <c r="BL30" s="1" t="s">
        <v>18</v>
      </c>
      <c r="BM30" s="1" t="s">
        <v>18</v>
      </c>
    </row>
    <row r="31" spans="1:65">
      <c r="C31" s="2" t="e">
        <f>OfficeComClient.Application.RowLink(#REF!)</f>
        <v>#VALUE!</v>
      </c>
      <c r="BI31" s="1">
        <v>10</v>
      </c>
      <c r="BJ31" s="1" t="s">
        <v>337</v>
      </c>
      <c r="BK31" s="1" t="s">
        <v>206</v>
      </c>
      <c r="BL31" s="1" t="s">
        <v>18</v>
      </c>
      <c r="BM31" s="1" t="s">
        <v>331</v>
      </c>
    </row>
    <row r="32" spans="1:65">
      <c r="C32" s="2" t="e">
        <f>OfficeComClient.Application.RowLink(#REF!)</f>
        <v>#VALUE!</v>
      </c>
      <c r="BI32" s="1">
        <v>11</v>
      </c>
      <c r="BJ32" s="1" t="s">
        <v>338</v>
      </c>
      <c r="BK32" s="1" t="s">
        <v>193</v>
      </c>
      <c r="BL32" s="1" t="s">
        <v>18</v>
      </c>
      <c r="BM32" s="1" t="s">
        <v>331</v>
      </c>
    </row>
    <row r="33" spans="3:65">
      <c r="C33" s="2" t="e">
        <f>OfficeComClient.Application.RowLink(#REF!)</f>
        <v>#VALUE!</v>
      </c>
      <c r="BI33" s="1">
        <v>12</v>
      </c>
      <c r="BJ33" s="1" t="s">
        <v>339</v>
      </c>
      <c r="BK33" s="1" t="s">
        <v>18</v>
      </c>
      <c r="BL33" s="1" t="s">
        <v>18</v>
      </c>
      <c r="BM33" s="1" t="s">
        <v>18</v>
      </c>
    </row>
    <row r="34" spans="3:65">
      <c r="C34" s="2" t="e">
        <f>OfficeComClient.Application.RowLink(#REF!)</f>
        <v>#VALUE!</v>
      </c>
      <c r="BI34" s="1">
        <v>13</v>
      </c>
      <c r="BJ34" s="1" t="s">
        <v>340</v>
      </c>
      <c r="BK34" s="1" t="s">
        <v>341</v>
      </c>
      <c r="BL34" s="1" t="s">
        <v>18</v>
      </c>
      <c r="BM34" s="1" t="s">
        <v>331</v>
      </c>
    </row>
    <row r="35" spans="3:65">
      <c r="C35" s="2" t="e">
        <f>OfficeComClient.Application.RowLink(#REF!)</f>
        <v>#VALUE!</v>
      </c>
      <c r="BI35" s="1">
        <v>14</v>
      </c>
      <c r="BJ35" s="1" t="s">
        <v>342</v>
      </c>
      <c r="BK35" s="1" t="s">
        <v>341</v>
      </c>
      <c r="BL35" s="1" t="s">
        <v>18</v>
      </c>
      <c r="BM35" s="1" t="s">
        <v>331</v>
      </c>
    </row>
    <row r="36" spans="3:65">
      <c r="C36" s="2" t="e">
        <f>OfficeComClient.Application.RowLink(#REF!)</f>
        <v>#VALUE!</v>
      </c>
      <c r="BI36" s="1">
        <v>15</v>
      </c>
      <c r="BJ36" s="1" t="s">
        <v>343</v>
      </c>
      <c r="BK36" s="1" t="s">
        <v>341</v>
      </c>
      <c r="BL36" s="1" t="s">
        <v>18</v>
      </c>
      <c r="BM36" s="1" t="s">
        <v>331</v>
      </c>
    </row>
    <row r="37" spans="3:65">
      <c r="C37" s="2" t="e">
        <f>OfficeComClient.Application.RowLink(#REF!)</f>
        <v>#VALUE!</v>
      </c>
      <c r="BI37" s="1">
        <v>16</v>
      </c>
      <c r="BJ37" s="1" t="s">
        <v>344</v>
      </c>
      <c r="BK37" s="1" t="s">
        <v>18</v>
      </c>
      <c r="BL37" s="1" t="s">
        <v>18</v>
      </c>
      <c r="BM37" s="1" t="s">
        <v>18</v>
      </c>
    </row>
    <row r="38" spans="3:65">
      <c r="C38" s="2" t="e">
        <f>OfficeComClient.Application.RowLink(#REF!)</f>
        <v>#VALUE!</v>
      </c>
      <c r="BI38" s="1">
        <v>17</v>
      </c>
      <c r="BJ38" s="1" t="s">
        <v>345</v>
      </c>
      <c r="BK38" s="1" t="s">
        <v>193</v>
      </c>
      <c r="BL38" s="1" t="s">
        <v>18</v>
      </c>
      <c r="BM38" s="1" t="s">
        <v>331</v>
      </c>
    </row>
    <row r="39" spans="3:65">
      <c r="C39" s="2" t="e">
        <f>OfficeComClient.Application.RowLink(#REF!)</f>
        <v>#VALUE!</v>
      </c>
      <c r="BI39" s="1">
        <v>18</v>
      </c>
      <c r="BJ39" s="1" t="s">
        <v>346</v>
      </c>
      <c r="BK39" s="1" t="s">
        <v>18</v>
      </c>
      <c r="BL39" s="1" t="s">
        <v>18</v>
      </c>
      <c r="BM39" s="1" t="s">
        <v>18</v>
      </c>
    </row>
    <row r="40" spans="3:65">
      <c r="C40" s="2" t="e">
        <f>OfficeComClient.Application.RowLink(#REF!)</f>
        <v>#VALUE!</v>
      </c>
      <c r="BI40" s="1">
        <v>19</v>
      </c>
      <c r="BJ40" s="1" t="s">
        <v>347</v>
      </c>
      <c r="BK40" s="1" t="s">
        <v>193</v>
      </c>
      <c r="BL40" s="1" t="s">
        <v>18</v>
      </c>
      <c r="BM40" s="1" t="s">
        <v>331</v>
      </c>
    </row>
    <row r="41" spans="3:65">
      <c r="C41" s="2" t="e">
        <f>OfficeComClient.Application.RowLink(#REF!)</f>
        <v>#VALUE!</v>
      </c>
      <c r="BI41" s="1">
        <v>20</v>
      </c>
      <c r="BJ41" s="1" t="s">
        <v>348</v>
      </c>
      <c r="BK41" s="1" t="s">
        <v>193</v>
      </c>
      <c r="BL41" s="1" t="s">
        <v>18</v>
      </c>
      <c r="BM41" s="1" t="s">
        <v>331</v>
      </c>
    </row>
    <row r="42" spans="3:65">
      <c r="C42" s="2" t="e">
        <f>OfficeComClient.Application.RowLink(#REF!)</f>
        <v>#VALUE!</v>
      </c>
      <c r="BI42" s="1">
        <v>21</v>
      </c>
      <c r="BJ42" s="1" t="s">
        <v>349</v>
      </c>
      <c r="BK42" s="1" t="s">
        <v>193</v>
      </c>
      <c r="BL42" s="1" t="s">
        <v>18</v>
      </c>
      <c r="BM42" s="1" t="s">
        <v>331</v>
      </c>
    </row>
    <row r="43" spans="3:65">
      <c r="C43" s="2" t="e">
        <f>OfficeComClient.Application.RowLink(#REF!)</f>
        <v>#VALUE!</v>
      </c>
      <c r="BI43" s="1">
        <v>22</v>
      </c>
      <c r="BJ43" s="1" t="s">
        <v>350</v>
      </c>
      <c r="BK43" s="1" t="s">
        <v>18</v>
      </c>
      <c r="BL43" s="1" t="s">
        <v>18</v>
      </c>
      <c r="BM43" s="1" t="s">
        <v>18</v>
      </c>
    </row>
    <row r="44" spans="3:65">
      <c r="C44" s="2" t="e">
        <f>OfficeComClient.Application.RowLink(#REF!)</f>
        <v>#VALUE!</v>
      </c>
      <c r="BI44" s="1">
        <v>23</v>
      </c>
      <c r="BJ44" s="1" t="s">
        <v>351</v>
      </c>
      <c r="BK44" s="1" t="s">
        <v>233</v>
      </c>
      <c r="BL44" s="1" t="s">
        <v>18</v>
      </c>
      <c r="BM44" s="1" t="s">
        <v>331</v>
      </c>
    </row>
    <row r="45" spans="3:65">
      <c r="C45" s="2" t="e">
        <f>OfficeComClient.Application.RowLink(#REF!)</f>
        <v>#VALUE!</v>
      </c>
      <c r="BI45" s="1">
        <v>24</v>
      </c>
      <c r="BJ45" s="1" t="s">
        <v>352</v>
      </c>
      <c r="BK45" s="1" t="s">
        <v>233</v>
      </c>
      <c r="BL45" s="1" t="s">
        <v>18</v>
      </c>
      <c r="BM45" s="1" t="s">
        <v>331</v>
      </c>
    </row>
    <row r="46" spans="3:65">
      <c r="C46" s="2" t="e">
        <f>OfficeComClient.Application.RowLink(#REF!)</f>
        <v>#VALUE!</v>
      </c>
      <c r="BI46" s="1">
        <v>25</v>
      </c>
      <c r="BJ46" s="1" t="s">
        <v>353</v>
      </c>
      <c r="BK46" s="1" t="s">
        <v>206</v>
      </c>
      <c r="BL46" s="1" t="s">
        <v>18</v>
      </c>
      <c r="BM46" s="1" t="s">
        <v>331</v>
      </c>
    </row>
    <row r="47" spans="3:65">
      <c r="C47" s="2" t="e">
        <f>OfficeComClient.Application.RowLink(#REF!)</f>
        <v>#VALUE!</v>
      </c>
      <c r="BI47" s="1">
        <v>26</v>
      </c>
      <c r="BJ47" s="1" t="s">
        <v>354</v>
      </c>
      <c r="BK47" s="1" t="s">
        <v>193</v>
      </c>
      <c r="BL47" s="1" t="s">
        <v>18</v>
      </c>
      <c r="BM47" s="1" t="s">
        <v>331</v>
      </c>
    </row>
    <row r="48" spans="3:65">
      <c r="C48" s="2" t="e">
        <f>OfficeComClient.Application.RowLink(#REF!)</f>
        <v>#VALUE!</v>
      </c>
      <c r="BI48" s="1">
        <v>27</v>
      </c>
      <c r="BJ48" s="1" t="s">
        <v>355</v>
      </c>
      <c r="BK48" s="1" t="s">
        <v>341</v>
      </c>
      <c r="BL48" s="1" t="s">
        <v>18</v>
      </c>
      <c r="BM48" s="1" t="s">
        <v>331</v>
      </c>
    </row>
    <row r="49" spans="3:65">
      <c r="C49" s="2" t="e">
        <f>OfficeComClient.Application.RowLink(#REF!)</f>
        <v>#VALUE!</v>
      </c>
      <c r="BI49" s="1">
        <v>28</v>
      </c>
      <c r="BJ49" s="1" t="s">
        <v>356</v>
      </c>
      <c r="BK49" s="1" t="s">
        <v>206</v>
      </c>
      <c r="BL49" s="1" t="s">
        <v>18</v>
      </c>
      <c r="BM49" s="1" t="s">
        <v>331</v>
      </c>
    </row>
    <row r="50" spans="3:65">
      <c r="C50" s="2" t="e">
        <f>OfficeComClient.Application.RowLink(#REF!)</f>
        <v>#VALUE!</v>
      </c>
      <c r="BI50" s="1">
        <v>29</v>
      </c>
      <c r="BJ50" s="1" t="s">
        <v>357</v>
      </c>
      <c r="BK50" s="1" t="s">
        <v>233</v>
      </c>
      <c r="BL50" s="1" t="s">
        <v>18</v>
      </c>
      <c r="BM50" s="1" t="s">
        <v>331</v>
      </c>
    </row>
    <row r="51" spans="3:65">
      <c r="C51" s="2" t="e">
        <f>OfficeComClient.Application.RowLink(#REF!)</f>
        <v>#VALUE!</v>
      </c>
      <c r="BI51" s="1">
        <v>30</v>
      </c>
      <c r="BJ51" s="1" t="s">
        <v>358</v>
      </c>
      <c r="BK51" s="1" t="s">
        <v>233</v>
      </c>
      <c r="BL51" s="1" t="s">
        <v>18</v>
      </c>
      <c r="BM51" s="1" t="s">
        <v>331</v>
      </c>
    </row>
    <row r="52" spans="3:65">
      <c r="C52" s="2" t="e">
        <f>OfficeComClient.Application.RowLink(#REF!)</f>
        <v>#VALUE!</v>
      </c>
      <c r="BI52" s="1">
        <v>31</v>
      </c>
      <c r="BJ52" s="1" t="s">
        <v>359</v>
      </c>
      <c r="BK52" s="1" t="s">
        <v>18</v>
      </c>
      <c r="BL52" s="1" t="s">
        <v>18</v>
      </c>
      <c r="BM52" s="1" t="s">
        <v>18</v>
      </c>
    </row>
    <row r="53" spans="3:65">
      <c r="C53" s="2" t="e">
        <f>OfficeComClient.Application.RowLink(#REF!)</f>
        <v>#VALUE!</v>
      </c>
      <c r="BI53" s="1">
        <v>32</v>
      </c>
      <c r="BJ53" s="1" t="s">
        <v>360</v>
      </c>
      <c r="BK53" s="1" t="s">
        <v>233</v>
      </c>
      <c r="BL53" s="1" t="s">
        <v>18</v>
      </c>
      <c r="BM53" s="1" t="s">
        <v>361</v>
      </c>
    </row>
    <row r="54" spans="3:65">
      <c r="C54" s="2" t="e">
        <f>OfficeComClient.Application.RowLink(#REF!)</f>
        <v>#VALUE!</v>
      </c>
      <c r="BI54" s="1">
        <v>33</v>
      </c>
      <c r="BJ54" s="1" t="s">
        <v>362</v>
      </c>
      <c r="BK54" s="1" t="s">
        <v>341</v>
      </c>
      <c r="BL54" s="1" t="s">
        <v>18</v>
      </c>
      <c r="BM54" s="1" t="s">
        <v>361</v>
      </c>
    </row>
    <row r="55" spans="3:65">
      <c r="C55" s="2" t="e">
        <f>OfficeComClient.Application.RowLink(#REF!)</f>
        <v>#VALUE!</v>
      </c>
      <c r="BI55" s="1">
        <v>34</v>
      </c>
      <c r="BJ55" s="1" t="s">
        <v>363</v>
      </c>
      <c r="BK55" s="1" t="s">
        <v>233</v>
      </c>
      <c r="BL55" s="1" t="s">
        <v>18</v>
      </c>
      <c r="BM55" s="1" t="s">
        <v>361</v>
      </c>
    </row>
    <row r="56" spans="3:65">
      <c r="C56" s="2" t="e">
        <f>OfficeComClient.Application.RowLink(#REF!)</f>
        <v>#VALUE!</v>
      </c>
      <c r="BI56" s="1">
        <v>35</v>
      </c>
      <c r="BJ56" s="1" t="s">
        <v>364</v>
      </c>
      <c r="BK56" s="1" t="s">
        <v>341</v>
      </c>
      <c r="BL56" s="1" t="s">
        <v>18</v>
      </c>
      <c r="BM56" s="1" t="s">
        <v>361</v>
      </c>
    </row>
    <row r="57" spans="3:65">
      <c r="C57" s="2" t="e">
        <f>OfficeComClient.Application.RowLink(#REF!)</f>
        <v>#VALUE!</v>
      </c>
      <c r="BI57" s="1">
        <v>36</v>
      </c>
      <c r="BJ57" s="1" t="s">
        <v>365</v>
      </c>
      <c r="BK57" s="1" t="s">
        <v>233</v>
      </c>
      <c r="BL57" s="1" t="s">
        <v>18</v>
      </c>
      <c r="BM57" s="1" t="s">
        <v>361</v>
      </c>
    </row>
    <row r="58" spans="3:65">
      <c r="C58" s="2" t="e">
        <f>OfficeComClient.Application.RowLink(#REF!)</f>
        <v>#VALUE!</v>
      </c>
      <c r="BI58" s="1">
        <v>37</v>
      </c>
      <c r="BJ58" s="1" t="s">
        <v>366</v>
      </c>
      <c r="BK58" s="1" t="s">
        <v>18</v>
      </c>
      <c r="BL58" s="1" t="s">
        <v>18</v>
      </c>
      <c r="BM58" s="1" t="s">
        <v>18</v>
      </c>
    </row>
    <row r="59" spans="3:65">
      <c r="C59" s="2" t="e">
        <f>OfficeComClient.Application.RowLink(#REF!)</f>
        <v>#VALUE!</v>
      </c>
      <c r="BI59" s="1">
        <v>38</v>
      </c>
      <c r="BJ59" s="1" t="s">
        <v>367</v>
      </c>
      <c r="BK59" s="1" t="s">
        <v>193</v>
      </c>
      <c r="BL59" s="1" t="s">
        <v>18</v>
      </c>
      <c r="BM59" s="1" t="s">
        <v>361</v>
      </c>
    </row>
    <row r="60" spans="3:65">
      <c r="C60" s="2" t="e">
        <f>OfficeComClient.Application.RowLink(#REF!)</f>
        <v>#VALUE!</v>
      </c>
      <c r="BI60" s="1">
        <v>39</v>
      </c>
      <c r="BJ60" s="1" t="s">
        <v>368</v>
      </c>
      <c r="BK60" s="1" t="s">
        <v>18</v>
      </c>
      <c r="BL60" s="1" t="s">
        <v>18</v>
      </c>
      <c r="BM60" s="1" t="s">
        <v>18</v>
      </c>
    </row>
    <row r="61" spans="3:65">
      <c r="C61" s="2" t="e">
        <f>OfficeComClient.Application.RowLink(#REF!)</f>
        <v>#VALUE!</v>
      </c>
      <c r="BI61" s="1">
        <v>40</v>
      </c>
      <c r="BJ61" s="1" t="s">
        <v>369</v>
      </c>
      <c r="BK61" s="1" t="s">
        <v>233</v>
      </c>
      <c r="BL61" s="1" t="s">
        <v>18</v>
      </c>
      <c r="BM61" s="1" t="s">
        <v>370</v>
      </c>
    </row>
    <row r="62" spans="3:65">
      <c r="C62" s="2" t="e">
        <f>OfficeComClient.Application.RowLink(#REF!)</f>
        <v>#VALUE!</v>
      </c>
      <c r="BI62" s="1">
        <v>41</v>
      </c>
      <c r="BJ62" s="1" t="s">
        <v>371</v>
      </c>
      <c r="BK62" s="1" t="s">
        <v>18</v>
      </c>
      <c r="BL62" s="1" t="s">
        <v>18</v>
      </c>
      <c r="BM62" s="1" t="s">
        <v>18</v>
      </c>
    </row>
    <row r="63" spans="3:65">
      <c r="C63" s="2" t="e">
        <f>OfficeComClient.Application.RowLink(#REF!)</f>
        <v>#VALUE!</v>
      </c>
      <c r="BI63" s="1">
        <v>42</v>
      </c>
      <c r="BJ63" s="1" t="s">
        <v>372</v>
      </c>
      <c r="BK63" s="1" t="s">
        <v>233</v>
      </c>
      <c r="BL63" s="1" t="s">
        <v>18</v>
      </c>
      <c r="BM63" s="1" t="s">
        <v>328</v>
      </c>
    </row>
    <row r="64" spans="3:65">
      <c r="C64" s="2" t="e">
        <f>OfficeComClient.Application.RowLink(#REF!)</f>
        <v>#VALUE!</v>
      </c>
      <c r="BI64" s="1">
        <v>43</v>
      </c>
      <c r="BJ64" s="1" t="s">
        <v>372</v>
      </c>
      <c r="BK64" s="1" t="s">
        <v>233</v>
      </c>
      <c r="BL64" s="1" t="s">
        <v>18</v>
      </c>
      <c r="BM64" s="1" t="s">
        <v>373</v>
      </c>
    </row>
    <row r="65" spans="3:65">
      <c r="C65" s="2" t="e">
        <f>OfficeComClient.Application.RowLink(#REF!)</f>
        <v>#VALUE!</v>
      </c>
      <c r="BI65" s="1">
        <v>44</v>
      </c>
      <c r="BJ65" s="1" t="s">
        <v>374</v>
      </c>
      <c r="BK65" s="1" t="s">
        <v>233</v>
      </c>
      <c r="BL65" s="1" t="s">
        <v>18</v>
      </c>
      <c r="BM65" s="1" t="s">
        <v>328</v>
      </c>
    </row>
    <row r="66" spans="3:65">
      <c r="C66" s="2" t="e">
        <f>OfficeComClient.Application.RowLink(#REF!)</f>
        <v>#VALUE!</v>
      </c>
      <c r="BI66" s="1">
        <v>45</v>
      </c>
      <c r="BJ66" s="1" t="s">
        <v>374</v>
      </c>
      <c r="BK66" s="1" t="s">
        <v>233</v>
      </c>
      <c r="BL66" s="1" t="s">
        <v>18</v>
      </c>
      <c r="BM66" s="1" t="s">
        <v>373</v>
      </c>
    </row>
    <row r="67" spans="3:65">
      <c r="C67" s="2" t="e">
        <f>OfficeComClient.Application.RowLink(#REF!)</f>
        <v>#VALUE!</v>
      </c>
      <c r="BI67" s="1">
        <v>46</v>
      </c>
      <c r="BJ67" s="1" t="s">
        <v>375</v>
      </c>
      <c r="BK67" s="1" t="s">
        <v>341</v>
      </c>
      <c r="BL67" s="1" t="s">
        <v>18</v>
      </c>
      <c r="BM67" s="1" t="s">
        <v>376</v>
      </c>
    </row>
    <row r="68" spans="3:65">
      <c r="C68" s="2" t="e">
        <f>OfficeComClient.Application.RowLink(#REF!)</f>
        <v>#VALUE!</v>
      </c>
      <c r="BI68" s="1">
        <v>47</v>
      </c>
      <c r="BJ68" s="1" t="s">
        <v>377</v>
      </c>
      <c r="BK68" s="1" t="s">
        <v>233</v>
      </c>
      <c r="BL68" s="1" t="s">
        <v>18</v>
      </c>
      <c r="BM68" s="1" t="s">
        <v>376</v>
      </c>
    </row>
    <row r="69" spans="3:65">
      <c r="C69" s="2" t="e">
        <f>OfficeComClient.Application.RowLink(#REF!)</f>
        <v>#VALUE!</v>
      </c>
      <c r="BI69" s="1">
        <v>48</v>
      </c>
      <c r="BJ69" s="1" t="s">
        <v>378</v>
      </c>
      <c r="BK69" s="1" t="s">
        <v>18</v>
      </c>
      <c r="BL69" s="1" t="s">
        <v>18</v>
      </c>
      <c r="BM69" s="1" t="s">
        <v>18</v>
      </c>
    </row>
    <row r="70" spans="3:65">
      <c r="C70" s="2" t="e">
        <f>OfficeComClient.Application.RowLink(#REF!)</f>
        <v>#VALUE!</v>
      </c>
      <c r="BI70" s="1">
        <v>49</v>
      </c>
      <c r="BJ70" s="1" t="s">
        <v>379</v>
      </c>
      <c r="BK70" s="1" t="s">
        <v>193</v>
      </c>
      <c r="BL70" s="1" t="s">
        <v>18</v>
      </c>
      <c r="BM70" s="1" t="s">
        <v>380</v>
      </c>
    </row>
    <row r="71" spans="3:65">
      <c r="C71" s="2" t="e">
        <f>OfficeComClient.Application.RowLink(#REF!)</f>
        <v>#VALUE!</v>
      </c>
      <c r="BI71" s="1">
        <v>50</v>
      </c>
      <c r="BJ71" s="1" t="s">
        <v>381</v>
      </c>
      <c r="BK71" s="1" t="s">
        <v>193</v>
      </c>
      <c r="BL71" s="1" t="s">
        <v>18</v>
      </c>
      <c r="BM71" s="1" t="s">
        <v>380</v>
      </c>
    </row>
    <row r="72" spans="3:65">
      <c r="C72" s="2" t="e">
        <f>OfficeComClient.Application.RowLink(#REF!)</f>
        <v>#VALUE!</v>
      </c>
      <c r="BI72" s="1">
        <v>51</v>
      </c>
      <c r="BJ72" s="1" t="s">
        <v>382</v>
      </c>
      <c r="BK72" s="1" t="s">
        <v>193</v>
      </c>
      <c r="BL72" s="1" t="s">
        <v>18</v>
      </c>
      <c r="BM72" s="1" t="s">
        <v>380</v>
      </c>
    </row>
    <row r="73" spans="3:65">
      <c r="C73" s="2" t="e">
        <f>OfficeComClient.Application.RowLink(#REF!)</f>
        <v>#VALUE!</v>
      </c>
      <c r="BI73" s="1">
        <v>52</v>
      </c>
      <c r="BJ73" s="1" t="s">
        <v>383</v>
      </c>
      <c r="BK73" s="1" t="s">
        <v>233</v>
      </c>
      <c r="BL73" s="1" t="s">
        <v>18</v>
      </c>
      <c r="BM73" s="1" t="s">
        <v>380</v>
      </c>
    </row>
    <row r="74" spans="3:65">
      <c r="C74" s="2" t="e">
        <f>OfficeComClient.Application.RowLink(#REF!)</f>
        <v>#VALUE!</v>
      </c>
      <c r="BI74" s="1">
        <v>53</v>
      </c>
      <c r="BJ74" s="1" t="s">
        <v>384</v>
      </c>
      <c r="BK74" s="1" t="s">
        <v>233</v>
      </c>
      <c r="BL74" s="1" t="s">
        <v>18</v>
      </c>
      <c r="BM74" s="1" t="s">
        <v>380</v>
      </c>
    </row>
    <row r="75" spans="3:65">
      <c r="C75" s="2" t="e">
        <f>OfficeComClient.Application.RowLink(#REF!)</f>
        <v>#VALUE!</v>
      </c>
      <c r="BI75" s="1">
        <v>54</v>
      </c>
      <c r="BJ75" s="1" t="s">
        <v>385</v>
      </c>
      <c r="BK75" s="1" t="s">
        <v>193</v>
      </c>
      <c r="BL75" s="1" t="s">
        <v>18</v>
      </c>
      <c r="BM75" s="1" t="s">
        <v>380</v>
      </c>
    </row>
    <row r="76" spans="3:65">
      <c r="C76" s="2" t="e">
        <f>OfficeComClient.Application.RowLink(#REF!)</f>
        <v>#VALUE!</v>
      </c>
      <c r="BI76" s="1">
        <v>55</v>
      </c>
      <c r="BJ76" s="1" t="s">
        <v>386</v>
      </c>
      <c r="BK76" s="1" t="s">
        <v>193</v>
      </c>
      <c r="BL76" s="1" t="s">
        <v>18</v>
      </c>
      <c r="BM76" s="1" t="s">
        <v>380</v>
      </c>
    </row>
    <row r="77" spans="3:65">
      <c r="C77" s="2" t="e">
        <f>OfficeComClient.Application.RowLink(#REF!)</f>
        <v>#VALUE!</v>
      </c>
      <c r="BI77" s="1">
        <v>56</v>
      </c>
      <c r="BJ77" s="1" t="s">
        <v>387</v>
      </c>
      <c r="BK77" s="1" t="s">
        <v>193</v>
      </c>
      <c r="BL77" s="1" t="s">
        <v>18</v>
      </c>
      <c r="BM77" s="1" t="s">
        <v>380</v>
      </c>
    </row>
    <row r="78" spans="3:65">
      <c r="C78" s="2" t="e">
        <f>OfficeComClient.Application.RowLink(#REF!)</f>
        <v>#VALUE!</v>
      </c>
      <c r="BI78" s="1">
        <v>57</v>
      </c>
      <c r="BJ78" s="1" t="s">
        <v>388</v>
      </c>
      <c r="BK78" s="1" t="s">
        <v>233</v>
      </c>
      <c r="BL78" s="1" t="s">
        <v>18</v>
      </c>
      <c r="BM78" s="1" t="s">
        <v>380</v>
      </c>
    </row>
    <row r="79" spans="3:65">
      <c r="C79" s="2" t="e">
        <f>OfficeComClient.Application.RowLink(#REF!)</f>
        <v>#VALUE!</v>
      </c>
      <c r="BI79" s="1">
        <v>58</v>
      </c>
      <c r="BJ79" s="1" t="s">
        <v>389</v>
      </c>
      <c r="BK79" s="1" t="s">
        <v>18</v>
      </c>
      <c r="BL79" s="1" t="s">
        <v>18</v>
      </c>
      <c r="BM79" s="1" t="s">
        <v>18</v>
      </c>
    </row>
    <row r="80" spans="3:65">
      <c r="C80" s="2" t="e">
        <f>OfficeComClient.Application.RowLink(#REF!)</f>
        <v>#VALUE!</v>
      </c>
      <c r="BI80" s="1">
        <v>59</v>
      </c>
      <c r="BJ80" s="1" t="s">
        <v>390</v>
      </c>
      <c r="BK80" s="1" t="s">
        <v>341</v>
      </c>
      <c r="BL80" s="1" t="s">
        <v>18</v>
      </c>
      <c r="BM80" s="1" t="s">
        <v>391</v>
      </c>
    </row>
    <row r="81" spans="3:65">
      <c r="C81" s="2" t="e">
        <f>OfficeComClient.Application.RowLink(#REF!)</f>
        <v>#VALUE!</v>
      </c>
      <c r="BI81" s="1">
        <v>60</v>
      </c>
      <c r="BJ81" s="1" t="s">
        <v>392</v>
      </c>
      <c r="BK81" s="1" t="s">
        <v>233</v>
      </c>
      <c r="BL81" s="1" t="s">
        <v>18</v>
      </c>
      <c r="BM81" s="1" t="s">
        <v>391</v>
      </c>
    </row>
    <row r="82" spans="3:65">
      <c r="C82" s="2" t="e">
        <f>OfficeComClient.Application.RowLink(#REF!)</f>
        <v>#VALUE!</v>
      </c>
      <c r="BI82" s="1">
        <v>61</v>
      </c>
      <c r="BJ82" s="1" t="s">
        <v>393</v>
      </c>
      <c r="BK82" s="1" t="s">
        <v>18</v>
      </c>
      <c r="BL82" s="1" t="s">
        <v>18</v>
      </c>
      <c r="BM82" s="1" t="s">
        <v>18</v>
      </c>
    </row>
    <row r="83" spans="3:65">
      <c r="C83" s="2" t="e">
        <f>OfficeComClient.Application.RowLink(#REF!)</f>
        <v>#VALUE!</v>
      </c>
      <c r="BI83" s="1">
        <v>62</v>
      </c>
      <c r="BJ83" s="1" t="s">
        <v>394</v>
      </c>
      <c r="BK83" s="1" t="s">
        <v>233</v>
      </c>
      <c r="BL83" s="1" t="s">
        <v>18</v>
      </c>
      <c r="BM83" s="1" t="s">
        <v>293</v>
      </c>
    </row>
    <row r="84" spans="3:65">
      <c r="C84" s="2" t="e">
        <f>OfficeComClient.Application.RowLink(#REF!)</f>
        <v>#VALUE!</v>
      </c>
      <c r="BI84" s="1">
        <v>63</v>
      </c>
      <c r="BJ84" s="1" t="s">
        <v>395</v>
      </c>
      <c r="BK84" s="1" t="s">
        <v>18</v>
      </c>
      <c r="BL84" s="1" t="s">
        <v>18</v>
      </c>
      <c r="BM84" s="1" t="s">
        <v>18</v>
      </c>
    </row>
    <row r="85" spans="3:65">
      <c r="C85" s="2" t="e">
        <f>OfficeComClient.Application.RowLink(#REF!)</f>
        <v>#VALUE!</v>
      </c>
      <c r="BI85" s="1">
        <v>64</v>
      </c>
      <c r="BJ85" s="1" t="s">
        <v>396</v>
      </c>
      <c r="BK85" s="1" t="s">
        <v>18</v>
      </c>
      <c r="BL85" s="1" t="s">
        <v>18</v>
      </c>
      <c r="BM85" s="1" t="s">
        <v>18</v>
      </c>
    </row>
    <row r="86" spans="3:65">
      <c r="C86" s="2" t="e">
        <f>OfficeComClient.Application.RowLink(#REF!)</f>
        <v>#VALUE!</v>
      </c>
      <c r="BI86" s="1">
        <v>65</v>
      </c>
      <c r="BJ86" s="1" t="s">
        <v>397</v>
      </c>
      <c r="BK86" s="1" t="s">
        <v>233</v>
      </c>
      <c r="BL86" s="1" t="s">
        <v>18</v>
      </c>
      <c r="BM86" s="1" t="s">
        <v>293</v>
      </c>
    </row>
    <row r="87" spans="3:65">
      <c r="C87" s="2" t="e">
        <f>OfficeComClient.Application.RowLink(#REF!)</f>
        <v>#VALUE!</v>
      </c>
      <c r="BI87" s="1">
        <v>66</v>
      </c>
      <c r="BJ87" s="1" t="s">
        <v>397</v>
      </c>
      <c r="BK87" s="1" t="s">
        <v>341</v>
      </c>
      <c r="BL87" s="1" t="s">
        <v>18</v>
      </c>
      <c r="BM87" s="1" t="s">
        <v>293</v>
      </c>
    </row>
    <row r="88" spans="3:65">
      <c r="C88" s="2" t="e">
        <f>OfficeComClient.Application.RowLink(#REF!)</f>
        <v>#VALUE!</v>
      </c>
      <c r="BI88" s="1">
        <v>67</v>
      </c>
      <c r="BJ88" s="1" t="s">
        <v>398</v>
      </c>
      <c r="BK88" s="1" t="s">
        <v>233</v>
      </c>
      <c r="BL88" s="1" t="s">
        <v>18</v>
      </c>
      <c r="BM88" s="1" t="s">
        <v>293</v>
      </c>
    </row>
    <row r="89" spans="3:65">
      <c r="C89" s="2" t="e">
        <f>OfficeComClient.Application.RowLink(#REF!)</f>
        <v>#VALUE!</v>
      </c>
      <c r="BI89" s="1">
        <v>68</v>
      </c>
      <c r="BJ89" s="1" t="s">
        <v>399</v>
      </c>
      <c r="BK89" s="1" t="s">
        <v>233</v>
      </c>
      <c r="BL89" s="1" t="s">
        <v>18</v>
      </c>
      <c r="BM89" s="1" t="s">
        <v>293</v>
      </c>
    </row>
    <row r="90" spans="3:65">
      <c r="C90" s="2" t="e">
        <f>OfficeComClient.Application.RowLink(#REF!)</f>
        <v>#VALUE!</v>
      </c>
      <c r="BI90" s="1">
        <v>69</v>
      </c>
      <c r="BJ90" s="1" t="s">
        <v>400</v>
      </c>
      <c r="BK90" s="1" t="s">
        <v>233</v>
      </c>
      <c r="BL90" s="1" t="s">
        <v>18</v>
      </c>
      <c r="BM90" s="1" t="s">
        <v>293</v>
      </c>
    </row>
    <row r="91" spans="3:65">
      <c r="C91" s="2" t="e">
        <f>OfficeComClient.Application.RowLink(#REF!)</f>
        <v>#VALUE!</v>
      </c>
      <c r="BI91" s="1">
        <v>70</v>
      </c>
      <c r="BJ91" s="1" t="s">
        <v>401</v>
      </c>
      <c r="BK91" s="1" t="s">
        <v>233</v>
      </c>
      <c r="BL91" s="1" t="s">
        <v>18</v>
      </c>
      <c r="BM91" s="1" t="s">
        <v>293</v>
      </c>
    </row>
    <row r="92" spans="3:65">
      <c r="C92" s="2" t="e">
        <f>OfficeComClient.Application.RowLink(#REF!)</f>
        <v>#VALUE!</v>
      </c>
      <c r="BI92" s="1">
        <v>71</v>
      </c>
      <c r="BJ92" s="1" t="s">
        <v>402</v>
      </c>
      <c r="BK92" s="1" t="s">
        <v>233</v>
      </c>
      <c r="BL92" s="1" t="s">
        <v>18</v>
      </c>
      <c r="BM92" s="1" t="s">
        <v>293</v>
      </c>
    </row>
    <row r="93" spans="3:65">
      <c r="C93" s="2" t="e">
        <f>OfficeComClient.Application.RowLink(#REF!)</f>
        <v>#VALUE!</v>
      </c>
      <c r="BI93" s="1">
        <v>72</v>
      </c>
      <c r="BJ93" s="1" t="s">
        <v>403</v>
      </c>
      <c r="BK93" s="1" t="s">
        <v>233</v>
      </c>
      <c r="BL93" s="1" t="s">
        <v>18</v>
      </c>
      <c r="BM93" s="1" t="s">
        <v>293</v>
      </c>
    </row>
    <row r="94" spans="3:65">
      <c r="C94" s="2" t="e">
        <f>OfficeComClient.Application.RowLink(#REF!)</f>
        <v>#VALUE!</v>
      </c>
      <c r="BI94" s="1">
        <v>73</v>
      </c>
      <c r="BJ94" s="1" t="s">
        <v>403</v>
      </c>
      <c r="BK94" s="1" t="s">
        <v>341</v>
      </c>
      <c r="BL94" s="1" t="s">
        <v>18</v>
      </c>
      <c r="BM94" s="1" t="s">
        <v>293</v>
      </c>
    </row>
    <row r="95" spans="3:65">
      <c r="C95" s="2" t="e">
        <f>OfficeComClient.Application.RowLink(#REF!)</f>
        <v>#VALUE!</v>
      </c>
      <c r="BI95" s="1">
        <v>74</v>
      </c>
      <c r="BJ95" s="1" t="s">
        <v>404</v>
      </c>
      <c r="BK95" s="1" t="s">
        <v>233</v>
      </c>
      <c r="BL95" s="1" t="s">
        <v>18</v>
      </c>
      <c r="BM95" s="1" t="s">
        <v>293</v>
      </c>
    </row>
    <row r="96" spans="3:65">
      <c r="C96" s="2" t="e">
        <f>OfficeComClient.Application.RowLink(#REF!)</f>
        <v>#VALUE!</v>
      </c>
      <c r="BI96" s="1">
        <v>75</v>
      </c>
      <c r="BJ96" s="1" t="s">
        <v>404</v>
      </c>
      <c r="BK96" s="1" t="s">
        <v>341</v>
      </c>
      <c r="BL96" s="1" t="s">
        <v>18</v>
      </c>
      <c r="BM96" s="1" t="s">
        <v>293</v>
      </c>
    </row>
    <row r="97" spans="3:65">
      <c r="C97" s="2" t="e">
        <f>OfficeComClient.Application.RowLink(#REF!)</f>
        <v>#VALUE!</v>
      </c>
      <c r="BI97" s="1">
        <v>90</v>
      </c>
      <c r="BJ97" s="1" t="s">
        <v>405</v>
      </c>
      <c r="BK97" s="1" t="s">
        <v>233</v>
      </c>
      <c r="BL97" s="1" t="s">
        <v>18</v>
      </c>
      <c r="BM97" s="1" t="s">
        <v>293</v>
      </c>
    </row>
    <row r="98" spans="3:65">
      <c r="C98" s="2" t="e">
        <f>OfficeComClient.Application.RowLink(#REF!)</f>
        <v>#VALUE!</v>
      </c>
      <c r="BI98" s="1">
        <v>91</v>
      </c>
      <c r="BJ98" s="1" t="s">
        <v>405</v>
      </c>
      <c r="BK98" s="1" t="s">
        <v>341</v>
      </c>
      <c r="BL98" s="1" t="s">
        <v>18</v>
      </c>
      <c r="BM98" s="1" t="s">
        <v>293</v>
      </c>
    </row>
    <row r="99" spans="3:65">
      <c r="C99" s="2" t="e">
        <f>OfficeComClient.Application.RowLink(#REF!)</f>
        <v>#VALUE!</v>
      </c>
      <c r="BI99" s="1">
        <v>92</v>
      </c>
      <c r="BJ99" s="1" t="s">
        <v>406</v>
      </c>
      <c r="BK99" s="1" t="s">
        <v>233</v>
      </c>
      <c r="BL99" s="1" t="s">
        <v>18</v>
      </c>
      <c r="BM99" s="1" t="s">
        <v>293</v>
      </c>
    </row>
    <row r="100" spans="3:65">
      <c r="C100" s="2" t="e">
        <f>OfficeComClient.Application.RowLink(#REF!)</f>
        <v>#VALUE!</v>
      </c>
      <c r="BI100" s="1">
        <v>93</v>
      </c>
      <c r="BJ100" s="1" t="s">
        <v>407</v>
      </c>
      <c r="BK100" s="1" t="s">
        <v>233</v>
      </c>
      <c r="BL100" s="1" t="s">
        <v>18</v>
      </c>
      <c r="BM100" s="1" t="s">
        <v>293</v>
      </c>
    </row>
    <row r="101" spans="3:65">
      <c r="C101" s="2" t="e">
        <f>OfficeComClient.Application.RowLink(#REF!)</f>
        <v>#VALUE!</v>
      </c>
      <c r="BI101" s="1">
        <v>94</v>
      </c>
      <c r="BJ101" s="1" t="s">
        <v>407</v>
      </c>
      <c r="BK101" s="1" t="s">
        <v>341</v>
      </c>
      <c r="BL101" s="1" t="s">
        <v>18</v>
      </c>
      <c r="BM101" s="1" t="s">
        <v>293</v>
      </c>
    </row>
    <row r="102" spans="3:65">
      <c r="C102" s="2" t="e">
        <f>OfficeComClient.Application.RowLink(#REF!)</f>
        <v>#VALUE!</v>
      </c>
      <c r="BI102" s="1">
        <v>76</v>
      </c>
      <c r="BJ102" s="1" t="s">
        <v>408</v>
      </c>
      <c r="BK102" s="1" t="s">
        <v>233</v>
      </c>
      <c r="BL102" s="1" t="s">
        <v>18</v>
      </c>
      <c r="BM102" s="1" t="s">
        <v>293</v>
      </c>
    </row>
    <row r="103" spans="3:65">
      <c r="C103" s="2" t="e">
        <f>OfficeComClient.Application.RowLink(#REF!)</f>
        <v>#VALUE!</v>
      </c>
      <c r="BI103" s="1">
        <v>77</v>
      </c>
      <c r="BJ103" s="1" t="s">
        <v>408</v>
      </c>
      <c r="BK103" s="1" t="s">
        <v>341</v>
      </c>
      <c r="BL103" s="1" t="s">
        <v>18</v>
      </c>
      <c r="BM103" s="1" t="s">
        <v>293</v>
      </c>
    </row>
    <row r="104" spans="3:65">
      <c r="C104" s="2" t="e">
        <f>OfficeComClient.Application.RowLink(#REF!)</f>
        <v>#VALUE!</v>
      </c>
      <c r="BI104" s="1">
        <v>78</v>
      </c>
      <c r="BJ104" s="1" t="s">
        <v>409</v>
      </c>
      <c r="BK104" s="1" t="s">
        <v>233</v>
      </c>
      <c r="BL104" s="1" t="s">
        <v>18</v>
      </c>
      <c r="BM104" s="1" t="s">
        <v>293</v>
      </c>
    </row>
    <row r="105" spans="3:65">
      <c r="C105" s="2" t="e">
        <f>OfficeComClient.Application.RowLink(#REF!)</f>
        <v>#VALUE!</v>
      </c>
      <c r="BI105" s="1">
        <v>79</v>
      </c>
      <c r="BJ105" s="1" t="s">
        <v>410</v>
      </c>
      <c r="BK105" s="1" t="s">
        <v>233</v>
      </c>
      <c r="BL105" s="1" t="s">
        <v>18</v>
      </c>
      <c r="BM105" s="1" t="s">
        <v>293</v>
      </c>
    </row>
    <row r="106" spans="3:65">
      <c r="C106" s="2" t="e">
        <f>OfficeComClient.Application.RowLink(#REF!)</f>
        <v>#VALUE!</v>
      </c>
      <c r="BI106" s="1">
        <v>80</v>
      </c>
      <c r="BJ106" s="1" t="s">
        <v>411</v>
      </c>
      <c r="BK106" s="1" t="s">
        <v>233</v>
      </c>
      <c r="BL106" s="1" t="s">
        <v>18</v>
      </c>
      <c r="BM106" s="1" t="s">
        <v>293</v>
      </c>
    </row>
    <row r="107" spans="3:65">
      <c r="C107" s="2" t="e">
        <f>OfficeComClient.Application.RowLink(#REF!)</f>
        <v>#VALUE!</v>
      </c>
      <c r="BI107" s="1">
        <v>81</v>
      </c>
      <c r="BJ107" s="1" t="s">
        <v>412</v>
      </c>
      <c r="BK107" s="1" t="s">
        <v>233</v>
      </c>
      <c r="BL107" s="1" t="s">
        <v>18</v>
      </c>
      <c r="BM107" s="1" t="s">
        <v>293</v>
      </c>
    </row>
    <row r="108" spans="3:65">
      <c r="C108" s="2" t="e">
        <f>OfficeComClient.Application.RowLink(#REF!)</f>
        <v>#VALUE!</v>
      </c>
      <c r="BI108" s="1">
        <v>82</v>
      </c>
      <c r="BJ108" s="1" t="s">
        <v>412</v>
      </c>
      <c r="BK108" s="1" t="s">
        <v>341</v>
      </c>
      <c r="BL108" s="1" t="s">
        <v>18</v>
      </c>
      <c r="BM108" s="1" t="s">
        <v>293</v>
      </c>
    </row>
    <row r="109" spans="3:65">
      <c r="C109" s="2" t="e">
        <f>OfficeComClient.Application.RowLink(#REF!)</f>
        <v>#VALUE!</v>
      </c>
      <c r="BI109" s="1">
        <v>83</v>
      </c>
      <c r="BJ109" s="1" t="s">
        <v>413</v>
      </c>
      <c r="BK109" s="1" t="s">
        <v>233</v>
      </c>
      <c r="BL109" s="1" t="s">
        <v>18</v>
      </c>
      <c r="BM109" s="1" t="s">
        <v>293</v>
      </c>
    </row>
    <row r="110" spans="3:65">
      <c r="C110" s="2" t="e">
        <f>OfficeComClient.Application.RowLink(#REF!)</f>
        <v>#VALUE!</v>
      </c>
      <c r="BI110" s="1">
        <v>84</v>
      </c>
      <c r="BJ110" s="1" t="s">
        <v>414</v>
      </c>
      <c r="BK110" s="1" t="s">
        <v>233</v>
      </c>
      <c r="BL110" s="1" t="s">
        <v>18</v>
      </c>
      <c r="BM110" s="1" t="s">
        <v>293</v>
      </c>
    </row>
    <row r="111" spans="3:65">
      <c r="C111" s="2" t="e">
        <f>OfficeComClient.Application.RowLink(#REF!)</f>
        <v>#VALUE!</v>
      </c>
      <c r="BI111" s="1">
        <v>85</v>
      </c>
      <c r="BJ111" s="1" t="s">
        <v>415</v>
      </c>
      <c r="BK111" s="1" t="s">
        <v>233</v>
      </c>
      <c r="BL111" s="1" t="s">
        <v>18</v>
      </c>
      <c r="BM111" s="1" t="s">
        <v>293</v>
      </c>
    </row>
    <row r="112" spans="3:65">
      <c r="C112" s="2" t="e">
        <f>OfficeComClient.Application.RowLink(#REF!)</f>
        <v>#VALUE!</v>
      </c>
      <c r="BI112" s="1">
        <v>86</v>
      </c>
      <c r="BJ112" s="1" t="s">
        <v>416</v>
      </c>
      <c r="BK112" s="1" t="s">
        <v>233</v>
      </c>
      <c r="BL112" s="1" t="s">
        <v>18</v>
      </c>
      <c r="BM112" s="1" t="s">
        <v>293</v>
      </c>
    </row>
    <row r="113" spans="3:65">
      <c r="C113" s="2" t="e">
        <f>OfficeComClient.Application.RowLink(#REF!)</f>
        <v>#VALUE!</v>
      </c>
      <c r="BI113" s="1">
        <v>87</v>
      </c>
      <c r="BJ113" s="1" t="s">
        <v>417</v>
      </c>
      <c r="BK113" s="1" t="s">
        <v>233</v>
      </c>
      <c r="BL113" s="1" t="s">
        <v>18</v>
      </c>
      <c r="BM113" s="1" t="s">
        <v>293</v>
      </c>
    </row>
    <row r="114" spans="3:65">
      <c r="C114" s="2" t="e">
        <f>OfficeComClient.Application.RowLink(#REF!)</f>
        <v>#VALUE!</v>
      </c>
      <c r="BI114" s="1">
        <v>88</v>
      </c>
      <c r="BJ114" s="1" t="s">
        <v>418</v>
      </c>
      <c r="BK114" s="1" t="s">
        <v>233</v>
      </c>
      <c r="BL114" s="1" t="s">
        <v>18</v>
      </c>
      <c r="BM114" s="1" t="s">
        <v>293</v>
      </c>
    </row>
    <row r="115" spans="3:65">
      <c r="C115" s="2" t="e">
        <f>OfficeComClient.Application.RowLink(#REF!)</f>
        <v>#VALUE!</v>
      </c>
      <c r="BI115" s="1">
        <v>89</v>
      </c>
      <c r="BJ115" s="1" t="s">
        <v>419</v>
      </c>
      <c r="BK115" s="1" t="s">
        <v>233</v>
      </c>
      <c r="BL115" s="1" t="s">
        <v>18</v>
      </c>
      <c r="BM115" s="1" t="s">
        <v>293</v>
      </c>
    </row>
    <row r="116" spans="3:65">
      <c r="C116" s="2" t="e">
        <f>OfficeComClient.Application.RowLink(#REF!)</f>
        <v>#VALUE!</v>
      </c>
      <c r="BI116" s="1">
        <v>95</v>
      </c>
      <c r="BJ116" s="1" t="s">
        <v>420</v>
      </c>
      <c r="BK116" s="1" t="s">
        <v>233</v>
      </c>
      <c r="BL116" s="1" t="s">
        <v>18</v>
      </c>
      <c r="BM116" s="1" t="s">
        <v>293</v>
      </c>
    </row>
  </sheetData>
  <phoneticPr fontId="5" type="noConversion"/>
  <pageMargins left="0.75" right="0.75" top="1" bottom="1" header="0.5" footer="0.5"/>
  <headerFooter alignWithMargins="0"/>
  <legacyDrawing r:id="rId1"/>
  <controls>
    <control shapeId="2069" r:id="rId2" name="te1fo432vh2uj5fttul0jchrmk"/>
  </controls>
</worksheet>
</file>

<file path=xl/worksheets/sheet2.xml><?xml version="1.0" encoding="utf-8"?>
<worksheet xmlns="http://schemas.openxmlformats.org/spreadsheetml/2006/main" xmlns:r="http://schemas.openxmlformats.org/officeDocument/2006/relationships">
  <dimension ref="A1:BO107"/>
  <sheetViews>
    <sheetView topLeftCell="D2" zoomScale="110" zoomScaleNormal="110" workbookViewId="0">
      <pane ySplit="10" topLeftCell="A103" activePane="bottomLeft" state="frozen"/>
      <selection activeCell="A2" sqref="A2"/>
      <selection pane="bottomLeft" activeCell="I8" sqref="I8"/>
    </sheetView>
  </sheetViews>
  <sheetFormatPr defaultRowHeight="12.75"/>
  <cols>
    <col min="1" max="1" width="11.83203125" style="31" bestFit="1" customWidth="1"/>
    <col min="2" max="2" width="3.83203125" style="31" customWidth="1"/>
    <col min="3" max="3" width="6.5" style="31" bestFit="1" customWidth="1"/>
    <col min="4" max="4" width="5.1640625" style="31" customWidth="1"/>
    <col min="5" max="5" width="53.1640625" style="29" customWidth="1"/>
    <col min="6" max="6" width="12" style="29" customWidth="1"/>
    <col min="7" max="7" width="11.33203125" style="29" customWidth="1"/>
    <col min="8" max="8" width="10" style="29" hidden="1" customWidth="1"/>
    <col min="9" max="9" width="5.6640625" style="29" customWidth="1"/>
    <col min="10" max="10" width="10.83203125" style="29" customWidth="1"/>
    <col min="11" max="11" width="11.33203125" style="29" customWidth="1"/>
    <col min="12" max="12" width="10" style="29" hidden="1" customWidth="1"/>
    <col min="13" max="13" width="5.6640625" style="29" customWidth="1"/>
    <col min="14" max="14" width="10" style="29" customWidth="1"/>
    <col min="15" max="15" width="11" style="29" customWidth="1"/>
    <col min="16" max="16" width="1.5" style="29" hidden="1" customWidth="1"/>
    <col min="17" max="17" width="5.33203125" style="29" customWidth="1"/>
    <col min="18" max="21" width="10" style="29" hidden="1" customWidth="1"/>
    <col min="22" max="22" width="8.6640625" style="29" hidden="1" customWidth="1"/>
    <col min="23" max="26" width="10" style="29" hidden="1" customWidth="1"/>
    <col min="27" max="27" width="8.33203125" style="29" hidden="1" customWidth="1"/>
    <col min="28" max="41" width="10" style="29" hidden="1" customWidth="1"/>
    <col min="42" max="42" width="8.6640625" style="29" hidden="1" customWidth="1"/>
    <col min="43" max="46" width="10" style="29" hidden="1" customWidth="1"/>
    <col min="47" max="47" width="8.1640625" style="29" hidden="1" customWidth="1"/>
    <col min="48" max="61" width="10" style="29" hidden="1" customWidth="1"/>
    <col min="62" max="62" width="8.33203125" style="29" hidden="1" customWidth="1"/>
    <col min="63" max="66" width="10" style="29" hidden="1" customWidth="1"/>
    <col min="67" max="67" width="8.6640625" style="29" hidden="1" customWidth="1"/>
    <col min="68" max="16384" width="9.33203125" style="29"/>
  </cols>
  <sheetData>
    <row r="1" spans="1:67" ht="14.25" hidden="1" customHeight="1">
      <c r="A1" s="22"/>
      <c r="B1" s="23"/>
      <c r="C1" s="23"/>
      <c r="D1" s="24"/>
      <c r="E1" s="25"/>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7"/>
      <c r="BN1" s="28"/>
    </row>
    <row r="2" spans="1:67" ht="15">
      <c r="A2" s="69"/>
      <c r="B2" s="69"/>
      <c r="C2" s="69"/>
      <c r="D2" s="69"/>
      <c r="E2" s="69"/>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row>
    <row r="3" spans="1:67" ht="16.5" customHeight="1">
      <c r="A3" s="70" t="s">
        <v>513</v>
      </c>
      <c r="B3" s="70"/>
      <c r="C3" s="70"/>
      <c r="D3" s="70"/>
      <c r="E3" s="70"/>
      <c r="F3" s="70"/>
      <c r="G3" s="70"/>
      <c r="H3" s="70"/>
      <c r="I3" s="70"/>
      <c r="J3" s="70"/>
      <c r="K3" s="70"/>
      <c r="L3" s="70"/>
      <c r="M3" s="70"/>
      <c r="N3" s="70"/>
      <c r="O3" s="70"/>
      <c r="P3" s="70"/>
      <c r="Q3" s="70"/>
    </row>
    <row r="4" spans="1:67" ht="16.5" customHeight="1">
      <c r="A4" s="70"/>
      <c r="B4" s="70"/>
      <c r="C4" s="70"/>
      <c r="D4" s="70"/>
      <c r="E4" s="70"/>
      <c r="F4" s="70"/>
      <c r="G4" s="70"/>
      <c r="H4" s="70"/>
      <c r="I4" s="70"/>
      <c r="J4" s="70"/>
      <c r="K4" s="70"/>
      <c r="L4" s="70"/>
      <c r="M4" s="70"/>
      <c r="N4" s="70"/>
      <c r="O4" s="70"/>
      <c r="P4" s="70"/>
      <c r="Q4" s="70"/>
    </row>
    <row r="5" spans="1:67" ht="16.5" customHeight="1">
      <c r="A5" s="35"/>
      <c r="B5" s="35"/>
      <c r="C5" s="35"/>
      <c r="D5" s="35"/>
      <c r="E5" s="35"/>
      <c r="F5" s="35"/>
      <c r="G5" s="35"/>
      <c r="H5" s="35"/>
      <c r="I5" s="35"/>
      <c r="J5" s="35"/>
      <c r="K5" s="35"/>
      <c r="L5" s="35"/>
      <c r="M5" s="35"/>
      <c r="N5" s="33"/>
      <c r="O5" s="33"/>
    </row>
    <row r="6" spans="1:67">
      <c r="F6" s="32"/>
      <c r="G6" s="32"/>
      <c r="H6" s="32"/>
      <c r="J6" s="32"/>
      <c r="K6" s="32"/>
      <c r="L6" s="32"/>
      <c r="M6" s="32"/>
      <c r="N6" s="32"/>
      <c r="O6" s="32" t="s">
        <v>0</v>
      </c>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c r="AQ6" s="32"/>
      <c r="AR6" s="32"/>
      <c r="AS6" s="32"/>
      <c r="AT6" s="32"/>
      <c r="AU6" s="32"/>
      <c r="AV6" s="32"/>
      <c r="AW6" s="32"/>
      <c r="AX6" s="32"/>
      <c r="AY6" s="32"/>
      <c r="AZ6" s="32"/>
      <c r="BA6" s="32"/>
      <c r="BB6" s="32"/>
      <c r="BC6" s="32"/>
      <c r="BD6" s="32"/>
      <c r="BE6" s="32"/>
      <c r="BF6" s="32"/>
      <c r="BG6" s="32"/>
      <c r="BH6" s="32"/>
      <c r="BI6" s="32"/>
      <c r="BJ6" s="32"/>
      <c r="BK6" s="32"/>
      <c r="BL6" s="32"/>
      <c r="BM6" s="32"/>
      <c r="BN6" s="32"/>
    </row>
    <row r="7" spans="1:67" s="10" customFormat="1" ht="21" customHeight="1">
      <c r="A7" s="71" t="s">
        <v>5</v>
      </c>
      <c r="B7" s="71"/>
      <c r="C7" s="71"/>
      <c r="D7" s="71"/>
      <c r="E7" s="71" t="s">
        <v>13</v>
      </c>
      <c r="F7" s="72" t="s">
        <v>77</v>
      </c>
      <c r="G7" s="73"/>
      <c r="H7" s="73"/>
      <c r="I7" s="74"/>
      <c r="J7" s="72" t="s">
        <v>78</v>
      </c>
      <c r="K7" s="73"/>
      <c r="L7" s="73"/>
      <c r="M7" s="74"/>
      <c r="N7" s="72" t="s">
        <v>79</v>
      </c>
      <c r="O7" s="73"/>
      <c r="P7" s="73"/>
      <c r="Q7" s="74"/>
      <c r="R7" s="75" t="str">
        <f>"МО """&amp;LEFT(R10,FIND("$",R10,1)-1)&amp;""""</f>
        <v>МО "Большеволковское"</v>
      </c>
      <c r="S7" s="76"/>
      <c r="T7" s="76"/>
      <c r="U7" s="76"/>
      <c r="V7" s="77"/>
      <c r="W7" s="75" t="str">
        <f>"МО """&amp;LEFT(W10,FIND("$",W10,1)-1)&amp;""""</f>
        <v>МО "Брызгаловское"</v>
      </c>
      <c r="X7" s="76"/>
      <c r="Y7" s="76"/>
      <c r="Z7" s="76"/>
      <c r="AA7" s="77"/>
      <c r="AB7" s="75" t="str">
        <f>"МО """&amp;LEFT(AB10,FIND("$",AB10,1)-1)&amp;""""</f>
        <v>МО "Вавожское"</v>
      </c>
      <c r="AC7" s="76"/>
      <c r="AD7" s="76"/>
      <c r="AE7" s="76"/>
      <c r="AF7" s="77"/>
      <c r="AG7" s="75" t="str">
        <f>"МО """&amp;LEFT(AG10,FIND("$",AG10,1)-1)&amp;""""</f>
        <v>МО "Водзимоньинское"</v>
      </c>
      <c r="AH7" s="76"/>
      <c r="AI7" s="76"/>
      <c r="AJ7" s="76"/>
      <c r="AK7" s="77"/>
      <c r="AL7" s="75" t="str">
        <f>"МО """&amp;LEFT(AL10,FIND("$",AL10,1)-1)&amp;""""</f>
        <v>МО "Волипельгинское"</v>
      </c>
      <c r="AM7" s="76"/>
      <c r="AN7" s="76"/>
      <c r="AO7" s="76"/>
      <c r="AP7" s="77"/>
      <c r="AQ7" s="75" t="str">
        <f>"МО """&amp;LEFT(AQ10,FIND("$",AQ10,1)-1)&amp;""""</f>
        <v>МО "Гурезь-Пудгинское"</v>
      </c>
      <c r="AR7" s="76"/>
      <c r="AS7" s="76"/>
      <c r="AT7" s="76"/>
      <c r="AU7" s="77"/>
      <c r="AV7" s="75" t="str">
        <f>"МО """&amp;LEFT(AV10,FIND("$",AV10,1)-1)&amp;""""</f>
        <v>МО "Зямбайгуртское"</v>
      </c>
      <c r="AW7" s="76"/>
      <c r="AX7" s="76"/>
      <c r="AY7" s="76"/>
      <c r="AZ7" s="77"/>
      <c r="BA7" s="75" t="str">
        <f>"МО """&amp;LEFT(BA10,FIND("$",BA10,1)-1)&amp;""""</f>
        <v>МО "Какможское"</v>
      </c>
      <c r="BB7" s="76"/>
      <c r="BC7" s="76"/>
      <c r="BD7" s="76"/>
      <c r="BE7" s="77"/>
      <c r="BF7" s="75" t="str">
        <f>"МО """&amp;LEFT(BF10,FIND("$",BF10,1)-1)&amp;""""</f>
        <v>МО "Нюрдор-Котьинское"</v>
      </c>
      <c r="BG7" s="76"/>
      <c r="BH7" s="76"/>
      <c r="BI7" s="76"/>
      <c r="BJ7" s="77"/>
      <c r="BK7" s="75" t="str">
        <f>"МО """&amp;LEFT(BK10,FIND("$",BK10,1)-1)&amp;""""</f>
        <v>МО "Тыловыл-Пельгинское"</v>
      </c>
      <c r="BL7" s="76"/>
      <c r="BM7" s="76"/>
      <c r="BN7" s="76"/>
      <c r="BO7" s="77"/>
    </row>
    <row r="8" spans="1:67" ht="69.75" customHeight="1">
      <c r="A8" s="71"/>
      <c r="B8" s="71"/>
      <c r="C8" s="71"/>
      <c r="D8" s="71"/>
      <c r="E8" s="71" t="s">
        <v>13</v>
      </c>
      <c r="F8" s="68" t="s">
        <v>477</v>
      </c>
      <c r="G8" s="68" t="s">
        <v>476</v>
      </c>
      <c r="H8" s="68"/>
      <c r="I8" s="68" t="s">
        <v>475</v>
      </c>
      <c r="J8" s="68" t="s">
        <v>477</v>
      </c>
      <c r="K8" s="68" t="s">
        <v>478</v>
      </c>
      <c r="L8" s="68"/>
      <c r="M8" s="68" t="s">
        <v>475</v>
      </c>
      <c r="N8" s="68" t="s">
        <v>477</v>
      </c>
      <c r="O8" s="68" t="s">
        <v>478</v>
      </c>
      <c r="P8" s="68"/>
      <c r="Q8" s="68" t="s">
        <v>475</v>
      </c>
      <c r="R8" s="7" t="s">
        <v>477</v>
      </c>
      <c r="S8" s="7" t="s">
        <v>478</v>
      </c>
      <c r="T8" s="7"/>
      <c r="U8" s="7"/>
      <c r="V8" s="7" t="s">
        <v>475</v>
      </c>
      <c r="W8" s="7" t="s">
        <v>477</v>
      </c>
      <c r="X8" s="7" t="s">
        <v>476</v>
      </c>
      <c r="Y8" s="7"/>
      <c r="Z8" s="7"/>
      <c r="AA8" s="7" t="s">
        <v>475</v>
      </c>
      <c r="AB8" s="7" t="s">
        <v>477</v>
      </c>
      <c r="AC8" s="7" t="s">
        <v>478</v>
      </c>
      <c r="AD8" s="7"/>
      <c r="AE8" s="7"/>
      <c r="AF8" s="7" t="s">
        <v>475</v>
      </c>
      <c r="AG8" s="7" t="s">
        <v>477</v>
      </c>
      <c r="AH8" s="7" t="s">
        <v>478</v>
      </c>
      <c r="AI8" s="7"/>
      <c r="AJ8" s="7"/>
      <c r="AK8" s="7" t="s">
        <v>475</v>
      </c>
      <c r="AL8" s="7" t="s">
        <v>477</v>
      </c>
      <c r="AM8" s="7" t="s">
        <v>478</v>
      </c>
      <c r="AN8" s="7"/>
      <c r="AO8" s="7"/>
      <c r="AP8" s="7" t="s">
        <v>475</v>
      </c>
      <c r="AQ8" s="7" t="s">
        <v>477</v>
      </c>
      <c r="AR8" s="7" t="s">
        <v>476</v>
      </c>
      <c r="AS8" s="7"/>
      <c r="AT8" s="7"/>
      <c r="AU8" s="7" t="s">
        <v>475</v>
      </c>
      <c r="AV8" s="7" t="s">
        <v>477</v>
      </c>
      <c r="AW8" s="7" t="s">
        <v>478</v>
      </c>
      <c r="AX8" s="7"/>
      <c r="AY8" s="7"/>
      <c r="AZ8" s="7" t="s">
        <v>475</v>
      </c>
      <c r="BA8" s="7" t="s">
        <v>477</v>
      </c>
      <c r="BB8" s="7" t="s">
        <v>478</v>
      </c>
      <c r="BC8" s="7"/>
      <c r="BD8" s="7"/>
      <c r="BE8" s="7" t="s">
        <v>475</v>
      </c>
      <c r="BF8" s="7" t="s">
        <v>477</v>
      </c>
      <c r="BG8" s="7" t="s">
        <v>478</v>
      </c>
      <c r="BH8" s="7"/>
      <c r="BI8" s="7"/>
      <c r="BJ8" s="7" t="s">
        <v>475</v>
      </c>
      <c r="BK8" s="7" t="s">
        <v>477</v>
      </c>
      <c r="BL8" s="7" t="s">
        <v>478</v>
      </c>
      <c r="BM8" s="7"/>
      <c r="BN8" s="7"/>
      <c r="BO8" s="7" t="s">
        <v>475</v>
      </c>
    </row>
    <row r="9" spans="1:67" s="13" customFormat="1" ht="119.25" hidden="1" customHeight="1">
      <c r="A9" s="11" t="s">
        <v>4</v>
      </c>
      <c r="B9" s="11" t="s">
        <v>6</v>
      </c>
      <c r="C9" s="11" t="s">
        <v>8</v>
      </c>
      <c r="D9" s="11" t="s">
        <v>22</v>
      </c>
      <c r="E9" s="8" t="s">
        <v>178</v>
      </c>
      <c r="F9" s="8" t="s">
        <v>425</v>
      </c>
      <c r="G9" s="8" t="s">
        <v>426</v>
      </c>
      <c r="H9" s="8" t="s">
        <v>427</v>
      </c>
      <c r="I9" s="8"/>
      <c r="J9" s="8" t="s">
        <v>428</v>
      </c>
      <c r="K9" s="8" t="s">
        <v>429</v>
      </c>
      <c r="L9" s="8" t="s">
        <v>430</v>
      </c>
      <c r="M9" s="8"/>
      <c r="N9" s="8" t="s">
        <v>431</v>
      </c>
      <c r="O9" s="8" t="s">
        <v>442</v>
      </c>
      <c r="P9" s="8" t="s">
        <v>453</v>
      </c>
      <c r="Q9" s="8"/>
      <c r="R9" s="8" t="s">
        <v>432</v>
      </c>
      <c r="S9" s="8" t="s">
        <v>443</v>
      </c>
      <c r="T9" s="8" t="s">
        <v>454</v>
      </c>
      <c r="U9" s="8" t="s">
        <v>464</v>
      </c>
      <c r="V9" s="8"/>
      <c r="W9" s="8" t="s">
        <v>433</v>
      </c>
      <c r="X9" s="8" t="s">
        <v>444</v>
      </c>
      <c r="Y9" s="8" t="s">
        <v>455</v>
      </c>
      <c r="Z9" s="8" t="s">
        <v>465</v>
      </c>
      <c r="AA9" s="8"/>
      <c r="AB9" s="8" t="s">
        <v>434</v>
      </c>
      <c r="AC9" s="8" t="s">
        <v>445</v>
      </c>
      <c r="AD9" s="8" t="s">
        <v>456</v>
      </c>
      <c r="AE9" s="8" t="s">
        <v>466</v>
      </c>
      <c r="AF9" s="8"/>
      <c r="AG9" s="8" t="s">
        <v>435</v>
      </c>
      <c r="AH9" s="8" t="s">
        <v>446</v>
      </c>
      <c r="AI9" s="8" t="s">
        <v>457</v>
      </c>
      <c r="AJ9" s="8" t="s">
        <v>467</v>
      </c>
      <c r="AK9" s="8"/>
      <c r="AL9" s="8" t="s">
        <v>436</v>
      </c>
      <c r="AM9" s="8" t="s">
        <v>447</v>
      </c>
      <c r="AN9" s="8" t="s">
        <v>458</v>
      </c>
      <c r="AO9" s="8" t="s">
        <v>468</v>
      </c>
      <c r="AP9" s="8"/>
      <c r="AQ9" s="8" t="s">
        <v>437</v>
      </c>
      <c r="AR9" s="8" t="s">
        <v>448</v>
      </c>
      <c r="AS9" s="8" t="s">
        <v>459</v>
      </c>
      <c r="AT9" s="8" t="s">
        <v>469</v>
      </c>
      <c r="AU9" s="8"/>
      <c r="AV9" s="8" t="s">
        <v>438</v>
      </c>
      <c r="AW9" s="8" t="s">
        <v>449</v>
      </c>
      <c r="AX9" s="8" t="s">
        <v>460</v>
      </c>
      <c r="AY9" s="8" t="s">
        <v>470</v>
      </c>
      <c r="AZ9" s="8"/>
      <c r="BA9" s="8" t="s">
        <v>439</v>
      </c>
      <c r="BB9" s="8" t="s">
        <v>450</v>
      </c>
      <c r="BC9" s="8" t="s">
        <v>461</v>
      </c>
      <c r="BD9" s="8" t="s">
        <v>471</v>
      </c>
      <c r="BE9" s="8"/>
      <c r="BF9" s="8" t="s">
        <v>440</v>
      </c>
      <c r="BG9" s="8" t="s">
        <v>451</v>
      </c>
      <c r="BH9" s="8" t="s">
        <v>462</v>
      </c>
      <c r="BI9" s="8" t="s">
        <v>472</v>
      </c>
      <c r="BJ9" s="8"/>
      <c r="BK9" s="8" t="s">
        <v>441</v>
      </c>
      <c r="BL9" s="8" t="s">
        <v>452</v>
      </c>
      <c r="BM9" s="8" t="s">
        <v>463</v>
      </c>
      <c r="BN9" s="8" t="s">
        <v>473</v>
      </c>
      <c r="BO9" s="12"/>
    </row>
    <row r="10" spans="1:67" s="10" customFormat="1" ht="103.5" hidden="1" customHeight="1">
      <c r="A10" s="14" t="s">
        <v>5</v>
      </c>
      <c r="B10" s="14" t="s">
        <v>7</v>
      </c>
      <c r="C10" s="14" t="s">
        <v>9</v>
      </c>
      <c r="D10" s="14" t="s">
        <v>10</v>
      </c>
      <c r="E10" s="9" t="s">
        <v>175</v>
      </c>
      <c r="F10" s="9" t="s">
        <v>421</v>
      </c>
      <c r="G10" s="9" t="s">
        <v>422</v>
      </c>
      <c r="H10" s="9" t="s">
        <v>423</v>
      </c>
      <c r="I10" s="9"/>
      <c r="J10" s="9" t="s">
        <v>424</v>
      </c>
      <c r="K10" s="9" t="s">
        <v>176</v>
      </c>
      <c r="L10" s="9" t="s">
        <v>177</v>
      </c>
      <c r="M10" s="9"/>
      <c r="N10" s="9" t="s">
        <v>132</v>
      </c>
      <c r="O10" s="9" t="s">
        <v>143</v>
      </c>
      <c r="P10" s="9" t="s">
        <v>154</v>
      </c>
      <c r="Q10" s="9"/>
      <c r="R10" s="9" t="s">
        <v>133</v>
      </c>
      <c r="S10" s="9" t="s">
        <v>144</v>
      </c>
      <c r="T10" s="9" t="s">
        <v>155</v>
      </c>
      <c r="U10" s="9" t="s">
        <v>165</v>
      </c>
      <c r="V10" s="9"/>
      <c r="W10" s="9" t="s">
        <v>134</v>
      </c>
      <c r="X10" s="9" t="s">
        <v>145</v>
      </c>
      <c r="Y10" s="9" t="s">
        <v>156</v>
      </c>
      <c r="Z10" s="9" t="s">
        <v>166</v>
      </c>
      <c r="AA10" s="9"/>
      <c r="AB10" s="9" t="s">
        <v>135</v>
      </c>
      <c r="AC10" s="9" t="s">
        <v>146</v>
      </c>
      <c r="AD10" s="9" t="s">
        <v>157</v>
      </c>
      <c r="AE10" s="9" t="s">
        <v>167</v>
      </c>
      <c r="AF10" s="9"/>
      <c r="AG10" s="9" t="s">
        <v>136</v>
      </c>
      <c r="AH10" s="9" t="s">
        <v>147</v>
      </c>
      <c r="AI10" s="9" t="s">
        <v>158</v>
      </c>
      <c r="AJ10" s="9" t="s">
        <v>168</v>
      </c>
      <c r="AK10" s="9"/>
      <c r="AL10" s="9" t="s">
        <v>137</v>
      </c>
      <c r="AM10" s="9" t="s">
        <v>148</v>
      </c>
      <c r="AN10" s="9" t="s">
        <v>159</v>
      </c>
      <c r="AO10" s="9" t="s">
        <v>169</v>
      </c>
      <c r="AP10" s="9"/>
      <c r="AQ10" s="9" t="s">
        <v>138</v>
      </c>
      <c r="AR10" s="9" t="s">
        <v>149</v>
      </c>
      <c r="AS10" s="9" t="s">
        <v>160</v>
      </c>
      <c r="AT10" s="9" t="s">
        <v>170</v>
      </c>
      <c r="AU10" s="9"/>
      <c r="AV10" s="9" t="s">
        <v>139</v>
      </c>
      <c r="AW10" s="9" t="s">
        <v>150</v>
      </c>
      <c r="AX10" s="9" t="s">
        <v>161</v>
      </c>
      <c r="AY10" s="9" t="s">
        <v>171</v>
      </c>
      <c r="AZ10" s="9"/>
      <c r="BA10" s="9" t="s">
        <v>140</v>
      </c>
      <c r="BB10" s="9" t="s">
        <v>151</v>
      </c>
      <c r="BC10" s="9" t="s">
        <v>162</v>
      </c>
      <c r="BD10" s="9" t="s">
        <v>172</v>
      </c>
      <c r="BE10" s="9"/>
      <c r="BF10" s="9" t="s">
        <v>141</v>
      </c>
      <c r="BG10" s="9" t="s">
        <v>152</v>
      </c>
      <c r="BH10" s="9" t="s">
        <v>163</v>
      </c>
      <c r="BI10" s="9" t="s">
        <v>173</v>
      </c>
      <c r="BJ10" s="9"/>
      <c r="BK10" s="9" t="s">
        <v>142</v>
      </c>
      <c r="BL10" s="9" t="s">
        <v>153</v>
      </c>
      <c r="BM10" s="9" t="s">
        <v>164</v>
      </c>
      <c r="BN10" s="9" t="s">
        <v>174</v>
      </c>
      <c r="BO10" s="12"/>
    </row>
    <row r="11" spans="1:67" s="21" customFormat="1" ht="15.75" hidden="1" customHeight="1">
      <c r="A11" s="15" t="s">
        <v>14</v>
      </c>
      <c r="B11" s="16" t="s">
        <v>15</v>
      </c>
      <c r="C11" s="16" t="s">
        <v>16</v>
      </c>
      <c r="D11" s="17" t="s">
        <v>17</v>
      </c>
      <c r="E11" s="18" t="s">
        <v>28</v>
      </c>
      <c r="F11" s="5">
        <v>393789.42</v>
      </c>
      <c r="G11" s="5">
        <v>398315</v>
      </c>
      <c r="H11" s="5">
        <v>398280.43</v>
      </c>
      <c r="I11" s="5"/>
      <c r="J11" s="5">
        <v>364765.46</v>
      </c>
      <c r="K11" s="5">
        <v>368970.32</v>
      </c>
      <c r="L11" s="5">
        <v>368373.3</v>
      </c>
      <c r="M11" s="5"/>
      <c r="N11" s="5">
        <v>29023.96</v>
      </c>
      <c r="O11" s="5">
        <v>29344.68</v>
      </c>
      <c r="P11" s="5">
        <v>29907.13</v>
      </c>
      <c r="Q11" s="5"/>
      <c r="R11" s="5">
        <v>1441.71</v>
      </c>
      <c r="S11" s="5">
        <v>1510.37</v>
      </c>
      <c r="T11" s="5">
        <v>1466.91</v>
      </c>
      <c r="U11" s="5">
        <v>1390.76</v>
      </c>
      <c r="V11" s="5"/>
      <c r="W11" s="5">
        <v>1760.87</v>
      </c>
      <c r="X11" s="5">
        <v>1718.77</v>
      </c>
      <c r="Y11" s="5">
        <v>1785.81</v>
      </c>
      <c r="Z11" s="5">
        <v>1733.41</v>
      </c>
      <c r="AA11" s="5"/>
      <c r="AB11" s="5">
        <v>8222.18</v>
      </c>
      <c r="AC11" s="5">
        <v>8372.27</v>
      </c>
      <c r="AD11" s="5">
        <v>8772.0400000000009</v>
      </c>
      <c r="AE11" s="5">
        <v>8596.9699999999993</v>
      </c>
      <c r="AF11" s="5"/>
      <c r="AG11" s="5">
        <v>1924.27</v>
      </c>
      <c r="AH11" s="5">
        <v>1962.78</v>
      </c>
      <c r="AI11" s="5">
        <v>2037.01</v>
      </c>
      <c r="AJ11" s="5">
        <v>2037.01</v>
      </c>
      <c r="AK11" s="5"/>
      <c r="AL11" s="5">
        <v>2454.66</v>
      </c>
      <c r="AM11" s="5">
        <v>2464.5100000000002</v>
      </c>
      <c r="AN11" s="5">
        <v>2485.0300000000002</v>
      </c>
      <c r="AO11" s="5">
        <v>2455.96</v>
      </c>
      <c r="AP11" s="5"/>
      <c r="AQ11" s="5">
        <v>1556.4</v>
      </c>
      <c r="AR11" s="5">
        <v>1574.54</v>
      </c>
      <c r="AS11" s="5">
        <v>1606.25</v>
      </c>
      <c r="AT11" s="5">
        <v>1561.6</v>
      </c>
      <c r="AU11" s="5"/>
      <c r="AV11" s="5">
        <v>1720.6</v>
      </c>
      <c r="AW11" s="5">
        <v>1739.34</v>
      </c>
      <c r="AX11" s="5">
        <v>1761.95</v>
      </c>
      <c r="AY11" s="5">
        <v>1755.35</v>
      </c>
      <c r="AZ11" s="5"/>
      <c r="BA11" s="5">
        <v>1593.97</v>
      </c>
      <c r="BB11" s="5">
        <v>1594.77</v>
      </c>
      <c r="BC11" s="5">
        <v>1613.96</v>
      </c>
      <c r="BD11" s="5">
        <v>1587.86</v>
      </c>
      <c r="BE11" s="5"/>
      <c r="BF11" s="5">
        <v>6709.57</v>
      </c>
      <c r="BG11" s="5">
        <v>6750.79</v>
      </c>
      <c r="BH11" s="5">
        <v>6725.25</v>
      </c>
      <c r="BI11" s="5">
        <v>6725.25</v>
      </c>
      <c r="BJ11" s="5"/>
      <c r="BK11" s="5">
        <v>1639.73</v>
      </c>
      <c r="BL11" s="5">
        <v>1656.54</v>
      </c>
      <c r="BM11" s="19">
        <v>1652.92</v>
      </c>
      <c r="BN11" s="20">
        <v>1652.92</v>
      </c>
      <c r="BO11" s="12"/>
    </row>
    <row r="12" spans="1:67" s="21" customFormat="1" ht="22.5" customHeight="1">
      <c r="A12" s="15" t="s">
        <v>189</v>
      </c>
      <c r="B12" s="16" t="s">
        <v>15</v>
      </c>
      <c r="C12" s="16" t="s">
        <v>16</v>
      </c>
      <c r="D12" s="17" t="s">
        <v>17</v>
      </c>
      <c r="E12" s="18" t="s">
        <v>490</v>
      </c>
      <c r="F12" s="5">
        <f t="shared" ref="F12:G18" si="0">SUM(J12+N12)</f>
        <v>46273</v>
      </c>
      <c r="G12" s="5">
        <f t="shared" si="0"/>
        <v>23696.55</v>
      </c>
      <c r="H12" s="5">
        <v>398280.43</v>
      </c>
      <c r="I12" s="4">
        <f>IF(G12=0,0,G12/F12*100)</f>
        <v>51.210317031530259</v>
      </c>
      <c r="J12" s="5">
        <f>SUM(J13+J19+J24+J28+J28+J30+J34+J43+J50+J52+J54+J61+J71)</f>
        <v>34560</v>
      </c>
      <c r="K12" s="5">
        <f>SUM(K13+K19+K24+K28+K28+K30+K34+K43+K50+K52+K54+K61+K71)</f>
        <v>17376.02</v>
      </c>
      <c r="L12" s="5">
        <v>368373.3</v>
      </c>
      <c r="M12" s="4">
        <f>IF(K12=0,0,K12/J12*100)</f>
        <v>50.277835648148148</v>
      </c>
      <c r="N12" s="5">
        <f>SUM(N13+N19+N24+N28+N30+N34+N43+N50+N52+N54+N61+N71)</f>
        <v>11713</v>
      </c>
      <c r="O12" s="5">
        <f>SUM(O13+O19+O24+O28+O30+O34+O43+O50+O52+O54+O61+O71)</f>
        <v>6320.53</v>
      </c>
      <c r="P12" s="5">
        <v>29907.13</v>
      </c>
      <c r="Q12" s="4">
        <f>IF(O12=0,0,O12/N12*100)</f>
        <v>53.961666524374628</v>
      </c>
      <c r="R12" s="5">
        <f>SUM(R13+R19+R24+R28+R30+R34+R43+R50+R52+R54+R61+R71)</f>
        <v>1369</v>
      </c>
      <c r="S12" s="5">
        <f>SUM(S13+S19+S24+S28+S30+S34+S43+S50+S52+S54+S61+S71)</f>
        <v>609.58999999999992</v>
      </c>
      <c r="T12" s="5">
        <v>1466.91</v>
      </c>
      <c r="U12" s="5">
        <v>1390.76</v>
      </c>
      <c r="V12" s="4">
        <f>IF(S12=0,0,S12/R12*100)</f>
        <v>44.528122717311902</v>
      </c>
      <c r="W12" s="5">
        <f>SUM(W13+W19+W24+W28+W30+W34+W43+W50+W52+W54+W61+W71)</f>
        <v>356</v>
      </c>
      <c r="X12" s="34">
        <f>SUM(X13+X19+X24+X34+X43+X54)</f>
        <v>144.38</v>
      </c>
      <c r="Y12" s="5">
        <v>1785.81</v>
      </c>
      <c r="Z12" s="5">
        <v>1733.41</v>
      </c>
      <c r="AA12" s="4">
        <f>IF(X12=0,0,X12/W12*100)</f>
        <v>40.556179775280896</v>
      </c>
      <c r="AB12" s="5">
        <f>SUM(AB13+AB19+AB24+AB28+AB30+AB34+AB43+AB50+AB52+AB54+AB61+AB71)</f>
        <v>4945</v>
      </c>
      <c r="AC12" s="34">
        <f>SUM(AC13+AC19+AC24+AC34+AC43+AC54+AC71+AC61)</f>
        <v>2860.3099999999995</v>
      </c>
      <c r="AD12" s="5">
        <v>8772.0400000000009</v>
      </c>
      <c r="AE12" s="5">
        <v>8596.9699999999993</v>
      </c>
      <c r="AF12" s="4">
        <f>IF(AC12=0,0,AC12/AB12*100)</f>
        <v>57.842467138523759</v>
      </c>
      <c r="AG12" s="5">
        <f>SUM(AG13+AG19+AG24+AG28+AG30+AG34+AG43+AG50+AG52+AG54+AG61+AG71)</f>
        <v>1258</v>
      </c>
      <c r="AH12" s="34">
        <f>SUM(AH13+AH19+AH24+AH34+AH43+AH54)</f>
        <v>806.92</v>
      </c>
      <c r="AI12" s="5">
        <v>2037.01</v>
      </c>
      <c r="AJ12" s="5">
        <v>2037.01</v>
      </c>
      <c r="AK12" s="4">
        <f>IF(AH12=0,0,AH12/AG12*100)</f>
        <v>64.143084260731314</v>
      </c>
      <c r="AL12" s="5">
        <f>SUM(AL13+AL19+AL24+AL28+AL30+AL34+AL43+AL50+AL52+AL54+AL61+AL71)</f>
        <v>502</v>
      </c>
      <c r="AM12" s="34">
        <f>SUM(AM13+AM19+AM24+AM34+AM43+AM54)</f>
        <v>263.5</v>
      </c>
      <c r="AN12" s="5">
        <v>2485.0300000000002</v>
      </c>
      <c r="AO12" s="5">
        <v>2455.96</v>
      </c>
      <c r="AP12" s="4">
        <f>IF(AM12=0,0,AM12/AL12*100)</f>
        <v>52.490039840637451</v>
      </c>
      <c r="AQ12" s="5">
        <f>SUM(AQ13+AQ19+AQ24+AQ28+AQ30+AQ34+AQ43+AQ50+AQ52+AQ54+AQ61+AQ71)</f>
        <v>1198</v>
      </c>
      <c r="AR12" s="34">
        <f>SUM(AR13+AR19+AR24+AR34+AR43+AR54)</f>
        <v>603.34</v>
      </c>
      <c r="AS12" s="5">
        <v>1606.25</v>
      </c>
      <c r="AT12" s="5">
        <v>1561.6</v>
      </c>
      <c r="AU12" s="4">
        <f>IF(AR12=0,0,AR12/AQ12*100)</f>
        <v>50.362270450751254</v>
      </c>
      <c r="AV12" s="5">
        <f>SUM(AV13+AV19+AV24+AV28+AV30+AV34+AV43+AV50+AV52+AV54+AV61+AV71)</f>
        <v>665</v>
      </c>
      <c r="AW12" s="34">
        <f>SUM(AW13+AW19+AW24+AW34+AW43+AW54)</f>
        <v>341.16</v>
      </c>
      <c r="AX12" s="5">
        <v>1761.95</v>
      </c>
      <c r="AY12" s="5">
        <v>1755.35</v>
      </c>
      <c r="AZ12" s="4">
        <f>IF(AW12=0,0,AW12/AV12*100)</f>
        <v>51.302255639097751</v>
      </c>
      <c r="BA12" s="5">
        <f>SUM(BA13+BA19+BA24+BA28+BA30+BA34+BA43+BA50+BA52+BA54+BA61+BA71)</f>
        <v>868</v>
      </c>
      <c r="BB12" s="34">
        <f>SUM(BB13+BB19+BB24+BB34+BB43+BB54)</f>
        <v>328.78</v>
      </c>
      <c r="BC12" s="5">
        <v>1613.96</v>
      </c>
      <c r="BD12" s="5">
        <v>1587.86</v>
      </c>
      <c r="BE12" s="4">
        <f>IF(BB12=0,0,BB12/BA12*100)</f>
        <v>37.877880184331794</v>
      </c>
      <c r="BF12" s="5">
        <f>SUM(BF13+BF19+BF24+BF28+BF30+BF34+BF43+BF50+BF52+BF54+BF61+BF71)</f>
        <v>329</v>
      </c>
      <c r="BG12" s="34">
        <f>SUM(BG13+BG19+BG24+BG34+BG43+BG54+BG30)</f>
        <v>183.82999999999996</v>
      </c>
      <c r="BH12" s="5">
        <v>6725.25</v>
      </c>
      <c r="BI12" s="5">
        <v>6725.25</v>
      </c>
      <c r="BJ12" s="4">
        <f>IF(BG12=0,0,BG12/BF12*100)</f>
        <v>55.875379939209715</v>
      </c>
      <c r="BK12" s="5">
        <f>SUM(BK13+BK19+BK24+BK28+BK30+BK34+BK43+BK50+BK52+BK54+BK61+BK71)</f>
        <v>223</v>
      </c>
      <c r="BL12" s="34">
        <v>178.74</v>
      </c>
      <c r="BM12" s="19">
        <v>1652.92</v>
      </c>
      <c r="BN12" s="20">
        <v>1652.92</v>
      </c>
      <c r="BO12" s="4">
        <f>IF(BL12=0,0,BL12/BK12*100)</f>
        <v>80.152466367713004</v>
      </c>
    </row>
    <row r="13" spans="1:67" s="21" customFormat="1" ht="14.25">
      <c r="A13" s="15" t="s">
        <v>190</v>
      </c>
      <c r="B13" s="16" t="s">
        <v>15</v>
      </c>
      <c r="C13" s="16" t="s">
        <v>16</v>
      </c>
      <c r="D13" s="17" t="s">
        <v>17</v>
      </c>
      <c r="E13" s="18" t="s">
        <v>191</v>
      </c>
      <c r="F13" s="5">
        <f t="shared" si="0"/>
        <v>31652</v>
      </c>
      <c r="G13" s="5">
        <f t="shared" si="0"/>
        <v>14479.820000000002</v>
      </c>
      <c r="H13" s="5">
        <v>398280.43</v>
      </c>
      <c r="I13" s="4">
        <f t="shared" ref="I13:I55" si="1">IF(G13=0,0,G13/F13*100)</f>
        <v>45.74693542272211</v>
      </c>
      <c r="J13" s="5">
        <f>SUM(J14:J18)</f>
        <v>23739</v>
      </c>
      <c r="K13" s="5">
        <f>SUM(K14:K18)</f>
        <v>10860.060000000001</v>
      </c>
      <c r="L13" s="5">
        <v>368373.3</v>
      </c>
      <c r="M13" s="4">
        <f t="shared" ref="M13:M70" si="2">IF(K13=0,0,K13/J13*100)</f>
        <v>45.747756855806905</v>
      </c>
      <c r="N13" s="5">
        <f>SUM(N14:N18)</f>
        <v>7913</v>
      </c>
      <c r="O13" s="5">
        <f t="shared" ref="N13:O17" si="3">SUM(S13+X13+AC13+AH13+AM13+AR13+AW13+BB13+BG13+BL13)</f>
        <v>3619.7599999999998</v>
      </c>
      <c r="P13" s="5">
        <v>29907.13</v>
      </c>
      <c r="Q13" s="4">
        <f t="shared" ref="Q13:Q70" si="4">IF(O13=0,0,O13/N13*100)</f>
        <v>45.744471123467704</v>
      </c>
      <c r="R13" s="5">
        <f>SUM(R14:R18)</f>
        <v>938</v>
      </c>
      <c r="S13" s="5">
        <f>SUM(S14:S18)</f>
        <v>366.15</v>
      </c>
      <c r="T13" s="5">
        <v>1466.91</v>
      </c>
      <c r="U13" s="5">
        <v>1390.76</v>
      </c>
      <c r="V13" s="4">
        <f t="shared" ref="V13:V70" si="5">IF(S13=0,0,S13/R13*100)</f>
        <v>39.035181236673772</v>
      </c>
      <c r="W13" s="5">
        <f>SUM(W14:W18)</f>
        <v>134</v>
      </c>
      <c r="X13" s="5">
        <f>SUM(X14:X18)</f>
        <v>31.43</v>
      </c>
      <c r="Y13" s="5">
        <v>1314.61</v>
      </c>
      <c r="Z13" s="5">
        <v>1238.46</v>
      </c>
      <c r="AA13" s="4">
        <f t="shared" ref="AA13:AA70" si="6">IF(X13=0,0,X13/W13*100)</f>
        <v>23.455223880597014</v>
      </c>
      <c r="AB13" s="5">
        <f>SUM(AB14:AB18)</f>
        <v>3442</v>
      </c>
      <c r="AC13" s="5">
        <f>SUM(AC14:AC18)</f>
        <v>1611.6499999999999</v>
      </c>
      <c r="AD13" s="5">
        <v>1314.61</v>
      </c>
      <c r="AE13" s="5">
        <v>1238.46</v>
      </c>
      <c r="AF13" s="4">
        <f t="shared" ref="AF13" si="7">IF(AC13=0,0,AC13/AB13*100)</f>
        <v>46.82306798373039</v>
      </c>
      <c r="AG13" s="5">
        <f>SUM(AG14:AG18)</f>
        <v>964</v>
      </c>
      <c r="AH13" s="5">
        <f>SUM(AH14:AH18)</f>
        <v>522.65</v>
      </c>
      <c r="AI13" s="5">
        <v>1314.61</v>
      </c>
      <c r="AJ13" s="5">
        <v>1238.46</v>
      </c>
      <c r="AK13" s="4">
        <f t="shared" ref="AK13" si="8">IF(AH13=0,0,AH13/AG13*100)</f>
        <v>54.216804979253105</v>
      </c>
      <c r="AL13" s="5">
        <f>SUM(AL14:AL18)</f>
        <v>189</v>
      </c>
      <c r="AM13" s="5">
        <f>SUM(AM14:AM18)</f>
        <v>58.129999999999995</v>
      </c>
      <c r="AN13" s="5">
        <v>1314.61</v>
      </c>
      <c r="AO13" s="5">
        <v>1238.46</v>
      </c>
      <c r="AP13" s="4">
        <f t="shared" ref="AP13" si="9">IF(AM13=0,0,AM13/AL13*100)</f>
        <v>30.756613756613753</v>
      </c>
      <c r="AQ13" s="5">
        <f>SUM(AQ14:AQ18)</f>
        <v>687</v>
      </c>
      <c r="AR13" s="5">
        <f>SUM(AR14:AR18)</f>
        <v>294.23</v>
      </c>
      <c r="AS13" s="5">
        <v>1314.61</v>
      </c>
      <c r="AT13" s="5">
        <v>1238.46</v>
      </c>
      <c r="AU13" s="4">
        <f t="shared" ref="AU13" si="10">IF(AR13=0,0,AR13/AQ13*100)</f>
        <v>42.828238719068416</v>
      </c>
      <c r="AV13" s="5">
        <f>SUM(AV14:AV18)</f>
        <v>518</v>
      </c>
      <c r="AW13" s="5">
        <f>SUM(AW14:AW18)</f>
        <v>226.36</v>
      </c>
      <c r="AX13" s="5">
        <v>1314.61</v>
      </c>
      <c r="AY13" s="5">
        <v>1238.46</v>
      </c>
      <c r="AZ13" s="4">
        <f t="shared" ref="AZ13" si="11">IF(AW13=0,0,AW13/AV13*100)</f>
        <v>43.698841698841697</v>
      </c>
      <c r="BA13" s="5">
        <f>SUM(BA14:BA18)</f>
        <v>703</v>
      </c>
      <c r="BB13" s="5">
        <f>SUM(BB14:BB18)</f>
        <v>279.95</v>
      </c>
      <c r="BC13" s="5">
        <v>1162.31</v>
      </c>
      <c r="BD13" s="5">
        <v>1086.1600000000001</v>
      </c>
      <c r="BE13" s="4">
        <f t="shared" ref="BE13" si="12">IF(BB13=0,0,BB13/BA13*100)</f>
        <v>39.82219061166429</v>
      </c>
      <c r="BF13" s="5">
        <f>SUM(BF14:BF18)</f>
        <v>220</v>
      </c>
      <c r="BG13" s="5">
        <f>SUM(BG14:BG18)</f>
        <v>126.89</v>
      </c>
      <c r="BH13" s="5">
        <v>1010.01</v>
      </c>
      <c r="BI13" s="5">
        <v>933.86</v>
      </c>
      <c r="BJ13" s="4">
        <f t="shared" ref="BJ13" si="13">IF(BG13=0,0,BG13/BF13*100)</f>
        <v>57.677272727272729</v>
      </c>
      <c r="BK13" s="5">
        <f>SUM(BK14:BK18)</f>
        <v>118</v>
      </c>
      <c r="BL13" s="5">
        <f>SUM(BL14:BL18)</f>
        <v>102.32</v>
      </c>
      <c r="BM13" s="5">
        <v>1010.01</v>
      </c>
      <c r="BN13" s="5">
        <v>933.86</v>
      </c>
      <c r="BO13" s="4">
        <f t="shared" ref="BO13" si="14">IF(BL13=0,0,BL13/BK13*100)</f>
        <v>86.711864406779654</v>
      </c>
    </row>
    <row r="14" spans="1:67" ht="36.75">
      <c r="A14" s="22" t="s">
        <v>192</v>
      </c>
      <c r="B14" s="23" t="s">
        <v>193</v>
      </c>
      <c r="C14" s="23" t="s">
        <v>16</v>
      </c>
      <c r="D14" s="24" t="s">
        <v>194</v>
      </c>
      <c r="E14" s="25" t="s">
        <v>195</v>
      </c>
      <c r="F14" s="26">
        <f t="shared" si="0"/>
        <v>92</v>
      </c>
      <c r="G14" s="26">
        <f t="shared" si="0"/>
        <v>60.03</v>
      </c>
      <c r="H14" s="26"/>
      <c r="I14" s="6">
        <f t="shared" si="1"/>
        <v>65.25</v>
      </c>
      <c r="J14" s="26">
        <v>69</v>
      </c>
      <c r="K14" s="26">
        <v>45.02</v>
      </c>
      <c r="L14" s="26"/>
      <c r="M14" s="6">
        <f t="shared" si="2"/>
        <v>65.246376811594203</v>
      </c>
      <c r="N14" s="26">
        <f t="shared" si="3"/>
        <v>23</v>
      </c>
      <c r="O14" s="26">
        <f t="shared" si="3"/>
        <v>15.01</v>
      </c>
      <c r="P14" s="26"/>
      <c r="Q14" s="6">
        <f t="shared" si="4"/>
        <v>65.260869565217391</v>
      </c>
      <c r="R14" s="26"/>
      <c r="S14" s="26"/>
      <c r="T14" s="26"/>
      <c r="U14" s="26"/>
      <c r="V14" s="6">
        <f t="shared" si="5"/>
        <v>0</v>
      </c>
      <c r="W14" s="26"/>
      <c r="X14" s="26"/>
      <c r="Y14" s="26"/>
      <c r="Z14" s="26"/>
      <c r="AA14" s="6">
        <f t="shared" si="6"/>
        <v>0</v>
      </c>
      <c r="AB14" s="26"/>
      <c r="AC14" s="26">
        <v>0.25</v>
      </c>
      <c r="AD14" s="26"/>
      <c r="AE14" s="26"/>
      <c r="AF14" s="6"/>
      <c r="AG14" s="26"/>
      <c r="AH14" s="26"/>
      <c r="AI14" s="26"/>
      <c r="AJ14" s="26"/>
      <c r="AK14" s="6"/>
      <c r="AL14" s="26"/>
      <c r="AM14" s="26"/>
      <c r="AN14" s="26"/>
      <c r="AO14" s="26"/>
      <c r="AP14" s="6"/>
      <c r="AQ14" s="26">
        <v>13</v>
      </c>
      <c r="AR14" s="26">
        <v>1.67</v>
      </c>
      <c r="AS14" s="26"/>
      <c r="AT14" s="26"/>
      <c r="AU14" s="6"/>
      <c r="AV14" s="26">
        <v>10</v>
      </c>
      <c r="AW14" s="26">
        <v>13.09</v>
      </c>
      <c r="AX14" s="26"/>
      <c r="AY14" s="26"/>
      <c r="AZ14" s="6"/>
      <c r="BA14" s="26"/>
      <c r="BB14" s="26"/>
      <c r="BC14" s="26"/>
      <c r="BD14" s="26"/>
      <c r="BE14" s="6"/>
      <c r="BF14" s="26"/>
      <c r="BG14" s="26"/>
      <c r="BH14" s="26"/>
      <c r="BI14" s="26"/>
      <c r="BJ14" s="6"/>
      <c r="BK14" s="26"/>
      <c r="BL14" s="26"/>
      <c r="BM14" s="27"/>
      <c r="BN14" s="28"/>
      <c r="BO14" s="6"/>
    </row>
    <row r="15" spans="1:67" ht="84.75">
      <c r="A15" s="22" t="s">
        <v>196</v>
      </c>
      <c r="B15" s="23" t="s">
        <v>193</v>
      </c>
      <c r="C15" s="23" t="s">
        <v>16</v>
      </c>
      <c r="D15" s="24" t="s">
        <v>194</v>
      </c>
      <c r="E15" s="25" t="s">
        <v>197</v>
      </c>
      <c r="F15" s="26">
        <f t="shared" si="0"/>
        <v>31544</v>
      </c>
      <c r="G15" s="26">
        <f t="shared" si="0"/>
        <v>14362.27</v>
      </c>
      <c r="H15" s="26"/>
      <c r="I15" s="6">
        <f t="shared" si="1"/>
        <v>45.530909206188177</v>
      </c>
      <c r="J15" s="26">
        <v>23658</v>
      </c>
      <c r="K15" s="26">
        <v>10771.7</v>
      </c>
      <c r="L15" s="26"/>
      <c r="M15" s="6">
        <f t="shared" si="2"/>
        <v>45.530898638938204</v>
      </c>
      <c r="N15" s="26">
        <f t="shared" si="3"/>
        <v>7886</v>
      </c>
      <c r="O15" s="26">
        <f t="shared" si="3"/>
        <v>3590.5699999999997</v>
      </c>
      <c r="P15" s="26"/>
      <c r="Q15" s="6">
        <f t="shared" si="4"/>
        <v>45.530940907938117</v>
      </c>
      <c r="R15" s="26">
        <v>938</v>
      </c>
      <c r="S15" s="26">
        <v>366.15</v>
      </c>
      <c r="T15" s="26"/>
      <c r="U15" s="26"/>
      <c r="V15" s="6">
        <f t="shared" si="5"/>
        <v>39.035181236673772</v>
      </c>
      <c r="W15" s="26">
        <v>134</v>
      </c>
      <c r="X15" s="26">
        <v>31.43</v>
      </c>
      <c r="Y15" s="26"/>
      <c r="Z15" s="26"/>
      <c r="AA15" s="6">
        <f t="shared" si="6"/>
        <v>23.455223880597014</v>
      </c>
      <c r="AB15" s="26">
        <v>3438</v>
      </c>
      <c r="AC15" s="26">
        <v>1599.23</v>
      </c>
      <c r="AD15" s="26"/>
      <c r="AE15" s="26"/>
      <c r="AF15" s="6">
        <f t="shared" ref="AF15:AF70" si="15">IF(AC15=0,0,AC15/AB15*100)</f>
        <v>46.516288539848752</v>
      </c>
      <c r="AG15" s="26">
        <v>964</v>
      </c>
      <c r="AH15" s="26">
        <v>522.64</v>
      </c>
      <c r="AI15" s="26"/>
      <c r="AJ15" s="26"/>
      <c r="AK15" s="6">
        <f t="shared" ref="AK15:AK70" si="16">IF(AH15=0,0,AH15/AG15*100)</f>
        <v>54.215767634854771</v>
      </c>
      <c r="AL15" s="26">
        <v>189</v>
      </c>
      <c r="AM15" s="26">
        <v>56.4</v>
      </c>
      <c r="AN15" s="26"/>
      <c r="AO15" s="26"/>
      <c r="AP15" s="6">
        <f t="shared" ref="AP15:AP70" si="17">IF(AM15=0,0,AM15/AL15*100)</f>
        <v>29.841269841269842</v>
      </c>
      <c r="AQ15" s="26">
        <v>674</v>
      </c>
      <c r="AR15" s="26">
        <v>292.43</v>
      </c>
      <c r="AS15" s="26"/>
      <c r="AT15" s="26"/>
      <c r="AU15" s="6">
        <f t="shared" ref="AU15:AU70" si="18">IF(AR15=0,0,AR15/AQ15*100)</f>
        <v>43.387240356083083</v>
      </c>
      <c r="AV15" s="26">
        <v>508</v>
      </c>
      <c r="AW15" s="26">
        <v>213.13</v>
      </c>
      <c r="AX15" s="26"/>
      <c r="AY15" s="26"/>
      <c r="AZ15" s="6">
        <f t="shared" ref="AZ15:AZ70" si="19">IF(AW15=0,0,AW15/AV15*100)</f>
        <v>41.954724409448815</v>
      </c>
      <c r="BA15" s="26">
        <v>703</v>
      </c>
      <c r="BB15" s="26">
        <v>279.95</v>
      </c>
      <c r="BC15" s="26"/>
      <c r="BD15" s="26"/>
      <c r="BE15" s="6">
        <f t="shared" ref="BE15:BE70" si="20">IF(BB15=0,0,BB15/BA15*100)</f>
        <v>39.82219061166429</v>
      </c>
      <c r="BF15" s="26">
        <v>220</v>
      </c>
      <c r="BG15" s="26">
        <v>126.89</v>
      </c>
      <c r="BH15" s="26"/>
      <c r="BI15" s="26"/>
      <c r="BJ15" s="6">
        <f t="shared" ref="BJ15:BJ70" si="21">IF(BG15=0,0,BG15/BF15*100)</f>
        <v>57.677272727272729</v>
      </c>
      <c r="BK15" s="26">
        <v>118</v>
      </c>
      <c r="BL15" s="26">
        <v>102.32</v>
      </c>
      <c r="BM15" s="27"/>
      <c r="BN15" s="28"/>
      <c r="BO15" s="6">
        <f t="shared" ref="BO15:BO70" si="22">IF(BL15=0,0,BL15/BK15*100)</f>
        <v>86.711864406779654</v>
      </c>
    </row>
    <row r="16" spans="1:67" ht="72.75">
      <c r="A16" s="22" t="s">
        <v>198</v>
      </c>
      <c r="B16" s="23" t="s">
        <v>193</v>
      </c>
      <c r="C16" s="23" t="s">
        <v>16</v>
      </c>
      <c r="D16" s="24" t="s">
        <v>194</v>
      </c>
      <c r="E16" s="25" t="s">
        <v>199</v>
      </c>
      <c r="F16" s="26">
        <f t="shared" si="0"/>
        <v>12</v>
      </c>
      <c r="G16" s="26">
        <f t="shared" si="0"/>
        <v>55.92</v>
      </c>
      <c r="H16" s="26"/>
      <c r="I16" s="6">
        <f t="shared" si="1"/>
        <v>466</v>
      </c>
      <c r="J16" s="26">
        <v>9</v>
      </c>
      <c r="K16" s="26">
        <v>41.94</v>
      </c>
      <c r="L16" s="26"/>
      <c r="M16" s="4"/>
      <c r="N16" s="26">
        <f t="shared" si="3"/>
        <v>3</v>
      </c>
      <c r="O16" s="26">
        <f t="shared" si="3"/>
        <v>13.980000000000002</v>
      </c>
      <c r="P16" s="26"/>
      <c r="Q16" s="4"/>
      <c r="R16" s="26"/>
      <c r="S16" s="26"/>
      <c r="T16" s="26"/>
      <c r="U16" s="26"/>
      <c r="V16" s="4"/>
      <c r="W16" s="26"/>
      <c r="X16" s="26"/>
      <c r="Y16" s="26"/>
      <c r="Z16" s="26"/>
      <c r="AA16" s="4"/>
      <c r="AB16" s="26">
        <v>3</v>
      </c>
      <c r="AC16" s="26">
        <v>12.07</v>
      </c>
      <c r="AD16" s="26"/>
      <c r="AE16" s="26"/>
      <c r="AF16" s="4"/>
      <c r="AG16" s="26"/>
      <c r="AH16" s="26"/>
      <c r="AI16" s="26"/>
      <c r="AJ16" s="26"/>
      <c r="AK16" s="4"/>
      <c r="AL16" s="26"/>
      <c r="AM16" s="26">
        <v>1.73</v>
      </c>
      <c r="AN16" s="26"/>
      <c r="AO16" s="26"/>
      <c r="AP16" s="4"/>
      <c r="AQ16" s="26"/>
      <c r="AR16" s="26">
        <v>0.13</v>
      </c>
      <c r="AS16" s="26"/>
      <c r="AT16" s="26"/>
      <c r="AU16" s="4"/>
      <c r="AV16" s="26"/>
      <c r="AW16" s="26">
        <v>0.05</v>
      </c>
      <c r="AX16" s="26"/>
      <c r="AY16" s="26"/>
      <c r="AZ16" s="4"/>
      <c r="BA16" s="26"/>
      <c r="BB16" s="26"/>
      <c r="BC16" s="26"/>
      <c r="BD16" s="26"/>
      <c r="BE16" s="4"/>
      <c r="BF16" s="26"/>
      <c r="BG16" s="26">
        <v>0</v>
      </c>
      <c r="BH16" s="26"/>
      <c r="BI16" s="26"/>
      <c r="BJ16" s="4"/>
      <c r="BK16" s="26"/>
      <c r="BL16" s="26"/>
      <c r="BM16" s="27"/>
      <c r="BN16" s="28"/>
      <c r="BO16" s="4"/>
    </row>
    <row r="17" spans="1:67" ht="180.75">
      <c r="A17" s="22" t="s">
        <v>200</v>
      </c>
      <c r="B17" s="23" t="s">
        <v>193</v>
      </c>
      <c r="C17" s="23" t="s">
        <v>16</v>
      </c>
      <c r="D17" s="24" t="s">
        <v>194</v>
      </c>
      <c r="E17" s="25" t="s">
        <v>201</v>
      </c>
      <c r="F17" s="26">
        <f t="shared" si="0"/>
        <v>4</v>
      </c>
      <c r="G17" s="26">
        <f t="shared" si="0"/>
        <v>0.8</v>
      </c>
      <c r="H17" s="26"/>
      <c r="I17" s="6">
        <f t="shared" si="1"/>
        <v>20</v>
      </c>
      <c r="J17" s="26">
        <v>3</v>
      </c>
      <c r="K17" s="26">
        <v>0.6</v>
      </c>
      <c r="L17" s="26"/>
      <c r="M17" s="4"/>
      <c r="N17" s="26">
        <f t="shared" si="3"/>
        <v>1</v>
      </c>
      <c r="O17" s="26">
        <f t="shared" si="3"/>
        <v>0.2</v>
      </c>
      <c r="P17" s="26"/>
      <c r="Q17" s="4"/>
      <c r="R17" s="26"/>
      <c r="S17" s="26"/>
      <c r="T17" s="26"/>
      <c r="U17" s="26"/>
      <c r="V17" s="4"/>
      <c r="W17" s="26"/>
      <c r="X17" s="26"/>
      <c r="Y17" s="26"/>
      <c r="Z17" s="26"/>
      <c r="AA17" s="4"/>
      <c r="AB17" s="26">
        <v>1</v>
      </c>
      <c r="AC17" s="26">
        <v>0.1</v>
      </c>
      <c r="AD17" s="26"/>
      <c r="AE17" s="26"/>
      <c r="AF17" s="4"/>
      <c r="AG17" s="26"/>
      <c r="AH17" s="26">
        <v>0.01</v>
      </c>
      <c r="AI17" s="26"/>
      <c r="AJ17" s="26"/>
      <c r="AK17" s="4"/>
      <c r="AL17" s="26"/>
      <c r="AM17" s="26"/>
      <c r="AN17" s="26"/>
      <c r="AO17" s="26"/>
      <c r="AP17" s="4"/>
      <c r="AQ17" s="26"/>
      <c r="AR17" s="26"/>
      <c r="AS17" s="26"/>
      <c r="AT17" s="26"/>
      <c r="AU17" s="4"/>
      <c r="AV17" s="26"/>
      <c r="AW17" s="26">
        <v>0.09</v>
      </c>
      <c r="AX17" s="26"/>
      <c r="AY17" s="26"/>
      <c r="AZ17" s="4"/>
      <c r="BA17" s="26"/>
      <c r="BB17" s="26"/>
      <c r="BC17" s="26"/>
      <c r="BD17" s="26"/>
      <c r="BE17" s="4"/>
      <c r="BF17" s="26"/>
      <c r="BG17" s="26"/>
      <c r="BH17" s="26"/>
      <c r="BI17" s="26"/>
      <c r="BJ17" s="4"/>
      <c r="BK17" s="26"/>
      <c r="BL17" s="26"/>
      <c r="BM17" s="27"/>
      <c r="BN17" s="28"/>
      <c r="BO17" s="4"/>
    </row>
    <row r="18" spans="1:67" ht="48.75">
      <c r="A18" s="22" t="s">
        <v>202</v>
      </c>
      <c r="B18" s="23" t="s">
        <v>193</v>
      </c>
      <c r="C18" s="23" t="s">
        <v>16</v>
      </c>
      <c r="D18" s="24" t="s">
        <v>194</v>
      </c>
      <c r="E18" s="25" t="s">
        <v>203</v>
      </c>
      <c r="F18" s="26">
        <f t="shared" si="0"/>
        <v>0</v>
      </c>
      <c r="G18" s="26">
        <f t="shared" si="0"/>
        <v>0.8</v>
      </c>
      <c r="H18" s="26"/>
      <c r="I18" s="6"/>
      <c r="J18" s="26"/>
      <c r="K18" s="26">
        <v>0.8</v>
      </c>
      <c r="L18" s="26"/>
      <c r="M18" s="4"/>
      <c r="N18" s="26"/>
      <c r="O18" s="26"/>
      <c r="P18" s="26"/>
      <c r="Q18" s="4"/>
      <c r="R18" s="26"/>
      <c r="S18" s="26"/>
      <c r="T18" s="26"/>
      <c r="U18" s="26"/>
      <c r="V18" s="4"/>
      <c r="W18" s="26"/>
      <c r="X18" s="26"/>
      <c r="Y18" s="26"/>
      <c r="Z18" s="26"/>
      <c r="AA18" s="4"/>
      <c r="AB18" s="26"/>
      <c r="AC18" s="26"/>
      <c r="AD18" s="26"/>
      <c r="AE18" s="26"/>
      <c r="AF18" s="4"/>
      <c r="AG18" s="26"/>
      <c r="AH18" s="26"/>
      <c r="AI18" s="26"/>
      <c r="AJ18" s="26"/>
      <c r="AK18" s="4"/>
      <c r="AL18" s="26"/>
      <c r="AM18" s="26"/>
      <c r="AN18" s="26"/>
      <c r="AO18" s="26"/>
      <c r="AP18" s="4"/>
      <c r="AQ18" s="26"/>
      <c r="AR18" s="26"/>
      <c r="AS18" s="26"/>
      <c r="AT18" s="26"/>
      <c r="AU18" s="4"/>
      <c r="AV18" s="26"/>
      <c r="AW18" s="26"/>
      <c r="AX18" s="26"/>
      <c r="AY18" s="26"/>
      <c r="AZ18" s="4"/>
      <c r="BA18" s="26"/>
      <c r="BB18" s="26"/>
      <c r="BC18" s="26"/>
      <c r="BD18" s="26"/>
      <c r="BE18" s="4"/>
      <c r="BF18" s="26"/>
      <c r="BG18" s="26"/>
      <c r="BH18" s="26"/>
      <c r="BI18" s="26"/>
      <c r="BJ18" s="4"/>
      <c r="BK18" s="26"/>
      <c r="BL18" s="26"/>
      <c r="BM18" s="27"/>
      <c r="BN18" s="28"/>
      <c r="BO18" s="4"/>
    </row>
    <row r="19" spans="1:67" s="21" customFormat="1" ht="14.25">
      <c r="A19" s="15" t="s">
        <v>204</v>
      </c>
      <c r="B19" s="16" t="s">
        <v>15</v>
      </c>
      <c r="C19" s="16" t="s">
        <v>16</v>
      </c>
      <c r="D19" s="17" t="s">
        <v>17</v>
      </c>
      <c r="E19" s="18" t="s">
        <v>205</v>
      </c>
      <c r="F19" s="5">
        <f>SUM(F20:F23)</f>
        <v>3156</v>
      </c>
      <c r="G19" s="5">
        <f>SUM(G20:G23)</f>
        <v>1230.0400000000002</v>
      </c>
      <c r="H19" s="5">
        <v>398280.43</v>
      </c>
      <c r="I19" s="4">
        <f t="shared" si="1"/>
        <v>38.974651457541199</v>
      </c>
      <c r="J19" s="5">
        <f>SUM(J20:J23)</f>
        <v>3029</v>
      </c>
      <c r="K19" s="5">
        <f>SUM(K20:K23)</f>
        <v>1211.0700000000002</v>
      </c>
      <c r="L19" s="5">
        <v>368373.3</v>
      </c>
      <c r="M19" s="4">
        <f t="shared" si="2"/>
        <v>39.98250247606471</v>
      </c>
      <c r="N19" s="5">
        <f t="shared" ref="N19:O19" si="23">SUM(R19+W19+AB19+AG19+AL19+AQ19+AV19+BA19+BF19+BK19)</f>
        <v>127</v>
      </c>
      <c r="O19" s="5">
        <f t="shared" si="23"/>
        <v>18.97</v>
      </c>
      <c r="P19" s="5">
        <v>29907.13</v>
      </c>
      <c r="Q19" s="4">
        <f t="shared" si="4"/>
        <v>14.937007874015748</v>
      </c>
      <c r="R19" s="5">
        <f>SUM(R20:R23)</f>
        <v>42</v>
      </c>
      <c r="S19" s="5">
        <f>SUM(S20:S23)</f>
        <v>0</v>
      </c>
      <c r="T19" s="5">
        <f t="shared" ref="T19:BO19" si="24">SUM(T20:T23)</f>
        <v>0</v>
      </c>
      <c r="U19" s="5">
        <f t="shared" si="24"/>
        <v>0</v>
      </c>
      <c r="V19" s="5">
        <f t="shared" si="24"/>
        <v>0</v>
      </c>
      <c r="W19" s="5">
        <f t="shared" si="24"/>
        <v>4</v>
      </c>
      <c r="X19" s="5">
        <f t="shared" si="24"/>
        <v>0.3</v>
      </c>
      <c r="Y19" s="5">
        <f t="shared" si="24"/>
        <v>0</v>
      </c>
      <c r="Z19" s="5">
        <f t="shared" si="24"/>
        <v>0</v>
      </c>
      <c r="AA19" s="5">
        <f t="shared" si="24"/>
        <v>0</v>
      </c>
      <c r="AB19" s="5">
        <f t="shared" si="24"/>
        <v>7</v>
      </c>
      <c r="AC19" s="5">
        <f t="shared" si="24"/>
        <v>3.66</v>
      </c>
      <c r="AD19" s="5">
        <f t="shared" si="24"/>
        <v>0</v>
      </c>
      <c r="AE19" s="5">
        <f t="shared" si="24"/>
        <v>0</v>
      </c>
      <c r="AF19" s="5">
        <f t="shared" si="24"/>
        <v>0</v>
      </c>
      <c r="AG19" s="5">
        <f t="shared" si="24"/>
        <v>0</v>
      </c>
      <c r="AH19" s="5">
        <f t="shared" si="24"/>
        <v>0.04</v>
      </c>
      <c r="AI19" s="5">
        <f t="shared" si="24"/>
        <v>0</v>
      </c>
      <c r="AJ19" s="5">
        <f t="shared" si="24"/>
        <v>0</v>
      </c>
      <c r="AK19" s="5">
        <f t="shared" si="24"/>
        <v>0</v>
      </c>
      <c r="AL19" s="5">
        <f t="shared" si="24"/>
        <v>7</v>
      </c>
      <c r="AM19" s="5">
        <f t="shared" si="24"/>
        <v>1.95</v>
      </c>
      <c r="AN19" s="5">
        <f t="shared" si="24"/>
        <v>0</v>
      </c>
      <c r="AO19" s="5">
        <f t="shared" si="24"/>
        <v>0</v>
      </c>
      <c r="AP19" s="5">
        <f t="shared" si="24"/>
        <v>0</v>
      </c>
      <c r="AQ19" s="5">
        <f t="shared" si="24"/>
        <v>61</v>
      </c>
      <c r="AR19" s="5">
        <f t="shared" si="24"/>
        <v>6.88</v>
      </c>
      <c r="AS19" s="5">
        <f t="shared" si="24"/>
        <v>0</v>
      </c>
      <c r="AT19" s="5">
        <f t="shared" si="24"/>
        <v>0</v>
      </c>
      <c r="AU19" s="5">
        <f t="shared" si="24"/>
        <v>0</v>
      </c>
      <c r="AV19" s="5">
        <f t="shared" si="24"/>
        <v>0</v>
      </c>
      <c r="AW19" s="5">
        <f t="shared" si="24"/>
        <v>0</v>
      </c>
      <c r="AX19" s="5">
        <f t="shared" si="24"/>
        <v>0</v>
      </c>
      <c r="AY19" s="5">
        <f t="shared" si="24"/>
        <v>0</v>
      </c>
      <c r="AZ19" s="5">
        <f t="shared" si="24"/>
        <v>0</v>
      </c>
      <c r="BA19" s="5">
        <f t="shared" si="24"/>
        <v>0</v>
      </c>
      <c r="BB19" s="5">
        <f t="shared" si="24"/>
        <v>0.17</v>
      </c>
      <c r="BC19" s="5">
        <f t="shared" si="24"/>
        <v>0</v>
      </c>
      <c r="BD19" s="5">
        <f t="shared" si="24"/>
        <v>0</v>
      </c>
      <c r="BE19" s="5">
        <f t="shared" si="24"/>
        <v>0</v>
      </c>
      <c r="BF19" s="5">
        <f t="shared" si="24"/>
        <v>0</v>
      </c>
      <c r="BG19" s="5">
        <f t="shared" si="24"/>
        <v>0</v>
      </c>
      <c r="BH19" s="5">
        <f t="shared" si="24"/>
        <v>0</v>
      </c>
      <c r="BI19" s="5">
        <f t="shared" si="24"/>
        <v>0</v>
      </c>
      <c r="BJ19" s="5">
        <f t="shared" si="24"/>
        <v>0</v>
      </c>
      <c r="BK19" s="5">
        <f t="shared" si="24"/>
        <v>6</v>
      </c>
      <c r="BL19" s="5">
        <f t="shared" si="24"/>
        <v>5.97</v>
      </c>
      <c r="BM19" s="5">
        <f t="shared" si="24"/>
        <v>0</v>
      </c>
      <c r="BN19" s="5">
        <f t="shared" si="24"/>
        <v>0</v>
      </c>
      <c r="BO19" s="5">
        <f t="shared" si="24"/>
        <v>0</v>
      </c>
    </row>
    <row r="20" spans="1:67" ht="24.75">
      <c r="A20" s="22" t="s">
        <v>479</v>
      </c>
      <c r="B20" s="23" t="s">
        <v>206</v>
      </c>
      <c r="C20" s="23" t="s">
        <v>16</v>
      </c>
      <c r="D20" s="24" t="s">
        <v>194</v>
      </c>
      <c r="E20" s="25" t="s">
        <v>207</v>
      </c>
      <c r="F20" s="26">
        <f t="shared" ref="F20:G23" si="25">SUM(J20+N20)</f>
        <v>2793</v>
      </c>
      <c r="G20" s="26">
        <f t="shared" si="25"/>
        <v>620.01</v>
      </c>
      <c r="H20" s="26"/>
      <c r="I20" s="6">
        <f t="shared" si="1"/>
        <v>22.198711063372716</v>
      </c>
      <c r="J20" s="26">
        <v>2793</v>
      </c>
      <c r="K20" s="26">
        <v>620.01</v>
      </c>
      <c r="L20" s="26"/>
      <c r="M20" s="6">
        <f t="shared" si="2"/>
        <v>22.198711063372716</v>
      </c>
      <c r="N20" s="26"/>
      <c r="O20" s="26"/>
      <c r="P20" s="26"/>
      <c r="Q20" s="6">
        <f t="shared" si="4"/>
        <v>0</v>
      </c>
      <c r="R20" s="26"/>
      <c r="S20" s="26"/>
      <c r="T20" s="26"/>
      <c r="U20" s="26"/>
      <c r="V20" s="6">
        <f t="shared" si="5"/>
        <v>0</v>
      </c>
      <c r="W20" s="26"/>
      <c r="X20" s="26"/>
      <c r="Y20" s="26"/>
      <c r="Z20" s="26"/>
      <c r="AA20" s="6">
        <f t="shared" si="6"/>
        <v>0</v>
      </c>
      <c r="AB20" s="26"/>
      <c r="AC20" s="26"/>
      <c r="AD20" s="26"/>
      <c r="AE20" s="26"/>
      <c r="AF20" s="6">
        <f t="shared" si="15"/>
        <v>0</v>
      </c>
      <c r="AG20" s="26"/>
      <c r="AH20" s="26"/>
      <c r="AI20" s="26"/>
      <c r="AJ20" s="26"/>
      <c r="AK20" s="6">
        <f t="shared" si="16"/>
        <v>0</v>
      </c>
      <c r="AL20" s="26"/>
      <c r="AM20" s="26"/>
      <c r="AN20" s="26"/>
      <c r="AO20" s="26"/>
      <c r="AP20" s="6">
        <f t="shared" si="17"/>
        <v>0</v>
      </c>
      <c r="AQ20" s="26"/>
      <c r="AR20" s="26"/>
      <c r="AS20" s="26"/>
      <c r="AT20" s="26"/>
      <c r="AU20" s="6">
        <f t="shared" si="18"/>
        <v>0</v>
      </c>
      <c r="AV20" s="26"/>
      <c r="AW20" s="26"/>
      <c r="AX20" s="26"/>
      <c r="AY20" s="26"/>
      <c r="AZ20" s="6">
        <f t="shared" si="19"/>
        <v>0</v>
      </c>
      <c r="BA20" s="26"/>
      <c r="BB20" s="26"/>
      <c r="BC20" s="26"/>
      <c r="BD20" s="26"/>
      <c r="BE20" s="6">
        <f t="shared" si="20"/>
        <v>0</v>
      </c>
      <c r="BF20" s="26"/>
      <c r="BG20" s="26"/>
      <c r="BH20" s="26"/>
      <c r="BI20" s="26"/>
      <c r="BJ20" s="6">
        <f t="shared" si="21"/>
        <v>0</v>
      </c>
      <c r="BK20" s="26"/>
      <c r="BL20" s="26"/>
      <c r="BM20" s="27"/>
      <c r="BN20" s="28"/>
      <c r="BO20" s="6">
        <f t="shared" si="22"/>
        <v>0</v>
      </c>
    </row>
    <row r="21" spans="1:67" ht="36.75">
      <c r="A21" s="22" t="s">
        <v>480</v>
      </c>
      <c r="B21" s="23" t="s">
        <v>206</v>
      </c>
      <c r="C21" s="23" t="s">
        <v>16</v>
      </c>
      <c r="D21" s="24" t="s">
        <v>194</v>
      </c>
      <c r="E21" s="25" t="s">
        <v>481</v>
      </c>
      <c r="F21" s="26">
        <f t="shared" si="25"/>
        <v>0</v>
      </c>
      <c r="G21" s="26">
        <f t="shared" si="25"/>
        <v>553.12</v>
      </c>
      <c r="H21" s="26"/>
      <c r="I21" s="6"/>
      <c r="J21" s="26"/>
      <c r="K21" s="26">
        <v>553.12</v>
      </c>
      <c r="L21" s="26"/>
      <c r="M21" s="6"/>
      <c r="N21" s="26"/>
      <c r="O21" s="26"/>
      <c r="P21" s="26"/>
      <c r="Q21" s="6"/>
      <c r="R21" s="26"/>
      <c r="S21" s="26"/>
      <c r="T21" s="26"/>
      <c r="U21" s="26"/>
      <c r="V21" s="6"/>
      <c r="W21" s="26"/>
      <c r="X21" s="26"/>
      <c r="Y21" s="26"/>
      <c r="Z21" s="26"/>
      <c r="AA21" s="6"/>
      <c r="AB21" s="26"/>
      <c r="AC21" s="26"/>
      <c r="AD21" s="26"/>
      <c r="AE21" s="26"/>
      <c r="AF21" s="6"/>
      <c r="AG21" s="26"/>
      <c r="AH21" s="26"/>
      <c r="AI21" s="26"/>
      <c r="AJ21" s="26"/>
      <c r="AK21" s="6"/>
      <c r="AL21" s="26"/>
      <c r="AM21" s="26"/>
      <c r="AN21" s="26"/>
      <c r="AO21" s="26"/>
      <c r="AP21" s="6"/>
      <c r="AQ21" s="26"/>
      <c r="AR21" s="26"/>
      <c r="AS21" s="26"/>
      <c r="AT21" s="26"/>
      <c r="AU21" s="6"/>
      <c r="AV21" s="26"/>
      <c r="AW21" s="26"/>
      <c r="AX21" s="26"/>
      <c r="AY21" s="26"/>
      <c r="AZ21" s="6"/>
      <c r="BA21" s="26"/>
      <c r="BB21" s="26"/>
      <c r="BC21" s="26"/>
      <c r="BD21" s="26"/>
      <c r="BE21" s="6"/>
      <c r="BF21" s="26"/>
      <c r="BG21" s="26"/>
      <c r="BH21" s="26"/>
      <c r="BI21" s="26"/>
      <c r="BJ21" s="6"/>
      <c r="BK21" s="26"/>
      <c r="BL21" s="26"/>
      <c r="BM21" s="27"/>
      <c r="BN21" s="28"/>
      <c r="BO21" s="6"/>
    </row>
    <row r="22" spans="1:67" ht="15">
      <c r="A22" s="22" t="s">
        <v>482</v>
      </c>
      <c r="B22" s="23" t="s">
        <v>193</v>
      </c>
      <c r="C22" s="23" t="s">
        <v>16</v>
      </c>
      <c r="D22" s="24" t="s">
        <v>194</v>
      </c>
      <c r="E22" s="25" t="s">
        <v>208</v>
      </c>
      <c r="F22" s="26">
        <f t="shared" si="25"/>
        <v>363</v>
      </c>
      <c r="G22" s="26">
        <f t="shared" si="25"/>
        <v>0</v>
      </c>
      <c r="H22" s="26"/>
      <c r="I22" s="6">
        <f t="shared" si="1"/>
        <v>0</v>
      </c>
      <c r="J22" s="26">
        <v>236</v>
      </c>
      <c r="K22" s="26"/>
      <c r="L22" s="26"/>
      <c r="M22" s="6">
        <f t="shared" si="2"/>
        <v>0</v>
      </c>
      <c r="N22" s="26">
        <f t="shared" ref="N22:O27" si="26">SUM(R22+W22+AB22+AG22+AL22+AQ22+AV22+BA22+BF22+BK22)</f>
        <v>127</v>
      </c>
      <c r="O22" s="26">
        <f t="shared" si="26"/>
        <v>0</v>
      </c>
      <c r="P22" s="26"/>
      <c r="Q22" s="6">
        <f t="shared" si="4"/>
        <v>0</v>
      </c>
      <c r="R22" s="26">
        <v>42</v>
      </c>
      <c r="S22" s="26"/>
      <c r="T22" s="26"/>
      <c r="U22" s="26"/>
      <c r="V22" s="6">
        <f t="shared" si="5"/>
        <v>0</v>
      </c>
      <c r="W22" s="26">
        <v>4</v>
      </c>
      <c r="X22" s="26"/>
      <c r="Y22" s="26"/>
      <c r="Z22" s="26"/>
      <c r="AA22" s="6"/>
      <c r="AB22" s="26">
        <v>7</v>
      </c>
      <c r="AC22" s="26"/>
      <c r="AD22" s="26"/>
      <c r="AE22" s="26"/>
      <c r="AF22" s="6">
        <f t="shared" si="15"/>
        <v>0</v>
      </c>
      <c r="AG22" s="26"/>
      <c r="AH22" s="26"/>
      <c r="AI22" s="26"/>
      <c r="AJ22" s="26"/>
      <c r="AK22" s="6">
        <f t="shared" si="16"/>
        <v>0</v>
      </c>
      <c r="AL22" s="26">
        <v>7</v>
      </c>
      <c r="AM22" s="26"/>
      <c r="AN22" s="26"/>
      <c r="AO22" s="26"/>
      <c r="AP22" s="6">
        <f t="shared" si="17"/>
        <v>0</v>
      </c>
      <c r="AQ22" s="26">
        <v>61</v>
      </c>
      <c r="AR22" s="26"/>
      <c r="AS22" s="26"/>
      <c r="AT22" s="26"/>
      <c r="AU22" s="6">
        <f t="shared" si="18"/>
        <v>0</v>
      </c>
      <c r="AV22" s="26"/>
      <c r="AW22" s="26"/>
      <c r="AX22" s="26"/>
      <c r="AY22" s="26"/>
      <c r="AZ22" s="6">
        <f t="shared" si="19"/>
        <v>0</v>
      </c>
      <c r="BA22" s="26"/>
      <c r="BB22" s="26"/>
      <c r="BC22" s="26"/>
      <c r="BD22" s="26"/>
      <c r="BE22" s="6">
        <f t="shared" si="20"/>
        <v>0</v>
      </c>
      <c r="BF22" s="26"/>
      <c r="BG22" s="26"/>
      <c r="BH22" s="26"/>
      <c r="BI22" s="26"/>
      <c r="BJ22" s="6">
        <f t="shared" si="21"/>
        <v>0</v>
      </c>
      <c r="BK22" s="26">
        <v>6</v>
      </c>
      <c r="BL22" s="26"/>
      <c r="BM22" s="27"/>
      <c r="BN22" s="28"/>
      <c r="BO22" s="6"/>
    </row>
    <row r="23" spans="1:67" ht="24.75">
      <c r="A23" s="22" t="s">
        <v>483</v>
      </c>
      <c r="B23" s="23" t="s">
        <v>193</v>
      </c>
      <c r="C23" s="23" t="s">
        <v>16</v>
      </c>
      <c r="D23" s="24" t="s">
        <v>194</v>
      </c>
      <c r="E23" s="25" t="s">
        <v>484</v>
      </c>
      <c r="F23" s="26">
        <f t="shared" si="25"/>
        <v>0</v>
      </c>
      <c r="G23" s="26">
        <f t="shared" si="25"/>
        <v>56.91</v>
      </c>
      <c r="H23" s="26"/>
      <c r="I23" s="6"/>
      <c r="J23" s="26"/>
      <c r="K23" s="26">
        <v>37.94</v>
      </c>
      <c r="L23" s="26"/>
      <c r="M23" s="6"/>
      <c r="N23" s="26">
        <f t="shared" si="26"/>
        <v>0</v>
      </c>
      <c r="O23" s="26">
        <f t="shared" si="26"/>
        <v>18.97</v>
      </c>
      <c r="P23" s="26"/>
      <c r="Q23" s="6"/>
      <c r="R23" s="26"/>
      <c r="S23" s="26"/>
      <c r="T23" s="26"/>
      <c r="U23" s="26"/>
      <c r="V23" s="6"/>
      <c r="W23" s="26"/>
      <c r="X23" s="26">
        <v>0.3</v>
      </c>
      <c r="Y23" s="26"/>
      <c r="Z23" s="26"/>
      <c r="AA23" s="6"/>
      <c r="AB23" s="26"/>
      <c r="AC23" s="26">
        <v>3.66</v>
      </c>
      <c r="AD23" s="26"/>
      <c r="AE23" s="26"/>
      <c r="AF23" s="6"/>
      <c r="AG23" s="26"/>
      <c r="AH23" s="26">
        <v>0.04</v>
      </c>
      <c r="AI23" s="26"/>
      <c r="AJ23" s="26"/>
      <c r="AK23" s="6"/>
      <c r="AL23" s="26"/>
      <c r="AM23" s="26">
        <v>1.95</v>
      </c>
      <c r="AN23" s="26"/>
      <c r="AO23" s="26"/>
      <c r="AP23" s="6"/>
      <c r="AQ23" s="26"/>
      <c r="AR23" s="26">
        <v>6.88</v>
      </c>
      <c r="AS23" s="26"/>
      <c r="AT23" s="26"/>
      <c r="AU23" s="6"/>
      <c r="AV23" s="26"/>
      <c r="AW23" s="26"/>
      <c r="AX23" s="26"/>
      <c r="AY23" s="26"/>
      <c r="AZ23" s="6"/>
      <c r="BA23" s="26"/>
      <c r="BB23" s="26">
        <v>0.17</v>
      </c>
      <c r="BC23" s="26"/>
      <c r="BD23" s="26"/>
      <c r="BE23" s="6"/>
      <c r="BF23" s="26"/>
      <c r="BG23" s="26"/>
      <c r="BH23" s="26"/>
      <c r="BI23" s="26"/>
      <c r="BJ23" s="6"/>
      <c r="BK23" s="26"/>
      <c r="BL23" s="26">
        <v>5.97</v>
      </c>
      <c r="BM23" s="27"/>
      <c r="BN23" s="28"/>
      <c r="BO23" s="6"/>
    </row>
    <row r="24" spans="1:67" s="21" customFormat="1" ht="14.25">
      <c r="A24" s="15" t="s">
        <v>209</v>
      </c>
      <c r="B24" s="16" t="s">
        <v>15</v>
      </c>
      <c r="C24" s="16" t="s">
        <v>16</v>
      </c>
      <c r="D24" s="17" t="s">
        <v>17</v>
      </c>
      <c r="E24" s="18" t="s">
        <v>210</v>
      </c>
      <c r="F24" s="5">
        <f>SUM(F25:F27)</f>
        <v>2638</v>
      </c>
      <c r="G24" s="5">
        <f>SUM(G25:G27)</f>
        <v>1843.4499999999996</v>
      </c>
      <c r="H24" s="5">
        <v>398280.43</v>
      </c>
      <c r="I24" s="4">
        <f t="shared" si="1"/>
        <v>69.88059135708869</v>
      </c>
      <c r="J24" s="5"/>
      <c r="K24" s="5"/>
      <c r="L24" s="5">
        <v>368373.3</v>
      </c>
      <c r="M24" s="4">
        <f t="shared" si="2"/>
        <v>0</v>
      </c>
      <c r="N24" s="26">
        <f t="shared" si="26"/>
        <v>2638</v>
      </c>
      <c r="O24" s="26">
        <f t="shared" si="26"/>
        <v>1843.45</v>
      </c>
      <c r="P24" s="5">
        <v>29907.13</v>
      </c>
      <c r="Q24" s="4">
        <f t="shared" si="4"/>
        <v>69.880591357088704</v>
      </c>
      <c r="R24" s="34">
        <f t="shared" ref="R24:BF24" si="27">SUM(R25:R27)</f>
        <v>319</v>
      </c>
      <c r="S24" s="34">
        <f t="shared" si="27"/>
        <v>232.26999999999998</v>
      </c>
      <c r="T24" s="34">
        <f t="shared" si="27"/>
        <v>0</v>
      </c>
      <c r="U24" s="34">
        <f t="shared" si="27"/>
        <v>0</v>
      </c>
      <c r="V24" s="6">
        <f t="shared" si="5"/>
        <v>72.811912225705328</v>
      </c>
      <c r="W24" s="34">
        <f t="shared" si="27"/>
        <v>202</v>
      </c>
      <c r="X24" s="34">
        <f t="shared" si="27"/>
        <v>104.36</v>
      </c>
      <c r="Y24" s="34">
        <f t="shared" si="27"/>
        <v>0</v>
      </c>
      <c r="Z24" s="34">
        <f t="shared" si="27"/>
        <v>0</v>
      </c>
      <c r="AA24" s="6">
        <f t="shared" si="6"/>
        <v>51.663366336633665</v>
      </c>
      <c r="AB24" s="34">
        <f t="shared" si="27"/>
        <v>864</v>
      </c>
      <c r="AC24" s="34">
        <f t="shared" si="27"/>
        <v>577.16</v>
      </c>
      <c r="AD24" s="34">
        <f t="shared" si="27"/>
        <v>0</v>
      </c>
      <c r="AE24" s="34">
        <f t="shared" si="27"/>
        <v>0</v>
      </c>
      <c r="AF24" s="6">
        <f t="shared" si="15"/>
        <v>66.800925925925924</v>
      </c>
      <c r="AG24" s="34">
        <f t="shared" si="27"/>
        <v>285</v>
      </c>
      <c r="AH24" s="34">
        <f t="shared" si="27"/>
        <v>247.63</v>
      </c>
      <c r="AI24" s="34">
        <f t="shared" si="27"/>
        <v>0</v>
      </c>
      <c r="AJ24" s="34">
        <f t="shared" si="27"/>
        <v>0</v>
      </c>
      <c r="AK24" s="6">
        <f t="shared" si="16"/>
        <v>86.887719298245614</v>
      </c>
      <c r="AL24" s="34">
        <f t="shared" si="27"/>
        <v>245</v>
      </c>
      <c r="AM24" s="34">
        <f t="shared" si="27"/>
        <v>182.30999999999997</v>
      </c>
      <c r="AN24" s="34">
        <f t="shared" si="27"/>
        <v>0</v>
      </c>
      <c r="AO24" s="34">
        <f t="shared" si="27"/>
        <v>0</v>
      </c>
      <c r="AP24" s="6">
        <f t="shared" si="17"/>
        <v>74.41224489795917</v>
      </c>
      <c r="AQ24" s="34">
        <f t="shared" si="27"/>
        <v>414</v>
      </c>
      <c r="AR24" s="34">
        <f t="shared" si="27"/>
        <v>270.67</v>
      </c>
      <c r="AS24" s="34">
        <f t="shared" si="27"/>
        <v>0</v>
      </c>
      <c r="AT24" s="34">
        <f t="shared" si="27"/>
        <v>0</v>
      </c>
      <c r="AU24" s="6">
        <f t="shared" si="18"/>
        <v>65.379227053140099</v>
      </c>
      <c r="AV24" s="34">
        <f t="shared" si="27"/>
        <v>140</v>
      </c>
      <c r="AW24" s="34">
        <f t="shared" si="27"/>
        <v>112.54</v>
      </c>
      <c r="AX24" s="34">
        <f t="shared" si="27"/>
        <v>0</v>
      </c>
      <c r="AY24" s="34">
        <f t="shared" si="27"/>
        <v>0</v>
      </c>
      <c r="AZ24" s="6">
        <f t="shared" si="19"/>
        <v>80.3857142857143</v>
      </c>
      <c r="BA24" s="34">
        <f t="shared" si="27"/>
        <v>37</v>
      </c>
      <c r="BB24" s="34">
        <f t="shared" si="27"/>
        <v>21.76</v>
      </c>
      <c r="BC24" s="34">
        <f t="shared" si="27"/>
        <v>0</v>
      </c>
      <c r="BD24" s="34">
        <f t="shared" si="27"/>
        <v>0</v>
      </c>
      <c r="BE24" s="6">
        <f t="shared" si="20"/>
        <v>58.810810810810807</v>
      </c>
      <c r="BF24" s="34">
        <f t="shared" si="27"/>
        <v>33</v>
      </c>
      <c r="BG24" s="34">
        <f>SUM(BG25:BG27)</f>
        <v>26.080000000000002</v>
      </c>
      <c r="BH24" s="5">
        <v>6725.25</v>
      </c>
      <c r="BI24" s="5">
        <v>6725.25</v>
      </c>
      <c r="BJ24" s="6">
        <f t="shared" si="21"/>
        <v>79.030303030303045</v>
      </c>
      <c r="BK24" s="34">
        <f t="shared" ref="BK24:BL24" si="28">SUM(BK25:BK27)</f>
        <v>99</v>
      </c>
      <c r="BL24" s="34">
        <f t="shared" si="28"/>
        <v>68.67</v>
      </c>
      <c r="BM24" s="19">
        <v>1652.92</v>
      </c>
      <c r="BN24" s="20">
        <v>1652.92</v>
      </c>
      <c r="BO24" s="6">
        <f t="shared" si="22"/>
        <v>69.36363636363636</v>
      </c>
    </row>
    <row r="25" spans="1:67" ht="36.75">
      <c r="A25" s="22" t="s">
        <v>211</v>
      </c>
      <c r="B25" s="23" t="s">
        <v>212</v>
      </c>
      <c r="C25" s="23" t="s">
        <v>16</v>
      </c>
      <c r="D25" s="24" t="s">
        <v>194</v>
      </c>
      <c r="E25" s="25" t="s">
        <v>213</v>
      </c>
      <c r="F25" s="26">
        <f t="shared" ref="F25:F35" si="29">SUM(J25+N25)</f>
        <v>671</v>
      </c>
      <c r="G25" s="26">
        <f t="shared" ref="G25:G35" si="30">SUM(K25+O25)</f>
        <v>77.809999999999988</v>
      </c>
      <c r="H25" s="26"/>
      <c r="I25" s="6">
        <f t="shared" si="1"/>
        <v>11.596125186289118</v>
      </c>
      <c r="J25" s="26"/>
      <c r="K25" s="26"/>
      <c r="L25" s="26"/>
      <c r="M25" s="6">
        <f t="shared" si="2"/>
        <v>0</v>
      </c>
      <c r="N25" s="26">
        <f t="shared" si="26"/>
        <v>671</v>
      </c>
      <c r="O25" s="26">
        <f t="shared" si="26"/>
        <v>77.809999999999988</v>
      </c>
      <c r="P25" s="26"/>
      <c r="Q25" s="6">
        <f t="shared" si="4"/>
        <v>11.596125186289118</v>
      </c>
      <c r="R25" s="26">
        <v>48</v>
      </c>
      <c r="S25" s="26">
        <v>12.4</v>
      </c>
      <c r="T25" s="26"/>
      <c r="U25" s="26"/>
      <c r="V25" s="6">
        <f t="shared" si="5"/>
        <v>25.833333333333336</v>
      </c>
      <c r="W25" s="26">
        <v>14</v>
      </c>
      <c r="X25" s="26">
        <v>0.18</v>
      </c>
      <c r="Y25" s="26"/>
      <c r="Z25" s="26"/>
      <c r="AA25" s="6">
        <f t="shared" si="6"/>
        <v>1.2857142857142856</v>
      </c>
      <c r="AB25" s="26">
        <v>399</v>
      </c>
      <c r="AC25" s="26">
        <v>46.51</v>
      </c>
      <c r="AD25" s="26"/>
      <c r="AE25" s="26"/>
      <c r="AF25" s="6">
        <f t="shared" si="15"/>
        <v>11.656641604010025</v>
      </c>
      <c r="AG25" s="26">
        <v>48</v>
      </c>
      <c r="AH25" s="26">
        <v>1.71</v>
      </c>
      <c r="AI25" s="26"/>
      <c r="AJ25" s="26"/>
      <c r="AK25" s="6">
        <f t="shared" si="16"/>
        <v>3.5624999999999996</v>
      </c>
      <c r="AL25" s="26">
        <v>52</v>
      </c>
      <c r="AM25" s="26">
        <v>8.41</v>
      </c>
      <c r="AN25" s="26"/>
      <c r="AO25" s="26"/>
      <c r="AP25" s="6">
        <f t="shared" si="17"/>
        <v>16.173076923076923</v>
      </c>
      <c r="AQ25" s="26">
        <v>49</v>
      </c>
      <c r="AR25" s="26">
        <v>5.24</v>
      </c>
      <c r="AS25" s="26"/>
      <c r="AT25" s="26"/>
      <c r="AU25" s="6">
        <f t="shared" si="18"/>
        <v>10.693877551020408</v>
      </c>
      <c r="AV25" s="26">
        <v>16</v>
      </c>
      <c r="AW25" s="26">
        <v>-8.17</v>
      </c>
      <c r="AX25" s="26"/>
      <c r="AY25" s="26"/>
      <c r="AZ25" s="6">
        <f t="shared" si="19"/>
        <v>-51.0625</v>
      </c>
      <c r="BA25" s="26">
        <v>17</v>
      </c>
      <c r="BB25" s="26">
        <v>4.2699999999999996</v>
      </c>
      <c r="BC25" s="26"/>
      <c r="BD25" s="26"/>
      <c r="BE25" s="6">
        <f t="shared" si="20"/>
        <v>25.117647058823529</v>
      </c>
      <c r="BF25" s="26">
        <v>18</v>
      </c>
      <c r="BG25" s="26">
        <v>6.78</v>
      </c>
      <c r="BH25" s="26"/>
      <c r="BI25" s="26"/>
      <c r="BJ25" s="6">
        <f t="shared" si="21"/>
        <v>37.666666666666671</v>
      </c>
      <c r="BK25" s="26">
        <v>10</v>
      </c>
      <c r="BL25" s="26">
        <v>0.48</v>
      </c>
      <c r="BM25" s="27"/>
      <c r="BN25" s="28"/>
      <c r="BO25" s="6">
        <f t="shared" si="22"/>
        <v>4.8</v>
      </c>
    </row>
    <row r="26" spans="1:67" ht="60.75">
      <c r="A26" s="22" t="s">
        <v>214</v>
      </c>
      <c r="B26" s="23" t="s">
        <v>212</v>
      </c>
      <c r="C26" s="23" t="s">
        <v>16</v>
      </c>
      <c r="D26" s="24" t="s">
        <v>194</v>
      </c>
      <c r="E26" s="25" t="s">
        <v>215</v>
      </c>
      <c r="F26" s="26">
        <f t="shared" si="29"/>
        <v>1622</v>
      </c>
      <c r="G26" s="26">
        <f t="shared" si="30"/>
        <v>1583.8199999999997</v>
      </c>
      <c r="H26" s="26"/>
      <c r="I26" s="6">
        <f t="shared" si="1"/>
        <v>97.646115906288514</v>
      </c>
      <c r="J26" s="26"/>
      <c r="K26" s="26"/>
      <c r="L26" s="26"/>
      <c r="M26" s="6">
        <f t="shared" si="2"/>
        <v>0</v>
      </c>
      <c r="N26" s="26">
        <f t="shared" si="26"/>
        <v>1622</v>
      </c>
      <c r="O26" s="26">
        <f t="shared" si="26"/>
        <v>1583.8199999999997</v>
      </c>
      <c r="P26" s="26"/>
      <c r="Q26" s="6">
        <f t="shared" si="4"/>
        <v>97.646115906288514</v>
      </c>
      <c r="R26" s="26">
        <v>226</v>
      </c>
      <c r="S26" s="26">
        <v>212.14</v>
      </c>
      <c r="T26" s="26"/>
      <c r="U26" s="26"/>
      <c r="V26" s="6">
        <f t="shared" si="5"/>
        <v>93.86725663716814</v>
      </c>
      <c r="W26" s="26">
        <v>140</v>
      </c>
      <c r="X26" s="26">
        <v>100.71</v>
      </c>
      <c r="Y26" s="26"/>
      <c r="Z26" s="26"/>
      <c r="AA26" s="6">
        <f t="shared" si="6"/>
        <v>71.935714285714283</v>
      </c>
      <c r="AB26" s="26">
        <v>292</v>
      </c>
      <c r="AC26" s="26">
        <v>391.61</v>
      </c>
      <c r="AD26" s="26"/>
      <c r="AE26" s="26"/>
      <c r="AF26" s="6">
        <f t="shared" si="15"/>
        <v>134.11301369863014</v>
      </c>
      <c r="AG26" s="26">
        <v>227</v>
      </c>
      <c r="AH26" s="26">
        <v>237.79</v>
      </c>
      <c r="AI26" s="26"/>
      <c r="AJ26" s="26"/>
      <c r="AK26" s="6">
        <f t="shared" si="16"/>
        <v>104.75330396475771</v>
      </c>
      <c r="AL26" s="26">
        <v>168</v>
      </c>
      <c r="AM26" s="26">
        <v>171.14</v>
      </c>
      <c r="AN26" s="26"/>
      <c r="AO26" s="26"/>
      <c r="AP26" s="6">
        <f t="shared" si="17"/>
        <v>101.86904761904761</v>
      </c>
      <c r="AQ26" s="26">
        <v>334</v>
      </c>
      <c r="AR26" s="26">
        <v>249.52</v>
      </c>
      <c r="AS26" s="26"/>
      <c r="AT26" s="26"/>
      <c r="AU26" s="6">
        <f t="shared" si="18"/>
        <v>74.706586826347305</v>
      </c>
      <c r="AV26" s="26">
        <v>118</v>
      </c>
      <c r="AW26" s="26">
        <v>118.34</v>
      </c>
      <c r="AX26" s="26"/>
      <c r="AY26" s="26"/>
      <c r="AZ26" s="6">
        <f t="shared" si="19"/>
        <v>100.28813559322035</v>
      </c>
      <c r="BA26" s="26">
        <v>16</v>
      </c>
      <c r="BB26" s="26">
        <v>16.78</v>
      </c>
      <c r="BC26" s="26"/>
      <c r="BD26" s="26"/>
      <c r="BE26" s="6">
        <f t="shared" si="20"/>
        <v>104.875</v>
      </c>
      <c r="BF26" s="26">
        <v>15</v>
      </c>
      <c r="BG26" s="26">
        <v>19.3</v>
      </c>
      <c r="BH26" s="26"/>
      <c r="BI26" s="26"/>
      <c r="BJ26" s="6">
        <f t="shared" si="21"/>
        <v>128.66666666666666</v>
      </c>
      <c r="BK26" s="26">
        <v>86</v>
      </c>
      <c r="BL26" s="26">
        <v>66.489999999999995</v>
      </c>
      <c r="BM26" s="27"/>
      <c r="BN26" s="28"/>
      <c r="BO26" s="6">
        <f t="shared" si="22"/>
        <v>77.313953488372093</v>
      </c>
    </row>
    <row r="27" spans="1:67" ht="60.75">
      <c r="A27" s="22" t="s">
        <v>216</v>
      </c>
      <c r="B27" s="23" t="s">
        <v>212</v>
      </c>
      <c r="C27" s="23" t="s">
        <v>16</v>
      </c>
      <c r="D27" s="24" t="s">
        <v>194</v>
      </c>
      <c r="E27" s="25" t="s">
        <v>217</v>
      </c>
      <c r="F27" s="26">
        <f t="shared" si="29"/>
        <v>345</v>
      </c>
      <c r="G27" s="26">
        <f t="shared" si="30"/>
        <v>181.81999999999996</v>
      </c>
      <c r="H27" s="26"/>
      <c r="I27" s="6">
        <f t="shared" si="1"/>
        <v>52.701449275362307</v>
      </c>
      <c r="J27" s="26"/>
      <c r="K27" s="26"/>
      <c r="L27" s="26"/>
      <c r="M27" s="6">
        <f t="shared" si="2"/>
        <v>0</v>
      </c>
      <c r="N27" s="26">
        <f t="shared" si="26"/>
        <v>345</v>
      </c>
      <c r="O27" s="26">
        <f t="shared" si="26"/>
        <v>181.81999999999996</v>
      </c>
      <c r="P27" s="26"/>
      <c r="Q27" s="6">
        <f t="shared" si="4"/>
        <v>52.701449275362307</v>
      </c>
      <c r="R27" s="26">
        <v>45</v>
      </c>
      <c r="S27" s="26">
        <v>7.73</v>
      </c>
      <c r="T27" s="26"/>
      <c r="U27" s="26"/>
      <c r="V27" s="6">
        <f t="shared" si="5"/>
        <v>17.177777777777777</v>
      </c>
      <c r="W27" s="26">
        <v>48</v>
      </c>
      <c r="X27" s="26">
        <v>3.47</v>
      </c>
      <c r="Y27" s="26"/>
      <c r="Z27" s="26"/>
      <c r="AA27" s="6">
        <f t="shared" si="6"/>
        <v>7.229166666666667</v>
      </c>
      <c r="AB27" s="26">
        <v>173</v>
      </c>
      <c r="AC27" s="26">
        <v>139.04</v>
      </c>
      <c r="AD27" s="26"/>
      <c r="AE27" s="26"/>
      <c r="AF27" s="6">
        <f t="shared" si="15"/>
        <v>80.369942196531781</v>
      </c>
      <c r="AG27" s="26">
        <v>10</v>
      </c>
      <c r="AH27" s="26">
        <v>8.1300000000000008</v>
      </c>
      <c r="AI27" s="26"/>
      <c r="AJ27" s="26"/>
      <c r="AK27" s="6">
        <f t="shared" si="16"/>
        <v>81.300000000000011</v>
      </c>
      <c r="AL27" s="26">
        <v>25</v>
      </c>
      <c r="AM27" s="26">
        <v>2.76</v>
      </c>
      <c r="AN27" s="26"/>
      <c r="AO27" s="26"/>
      <c r="AP27" s="6">
        <f t="shared" si="17"/>
        <v>11.04</v>
      </c>
      <c r="AQ27" s="26">
        <v>31</v>
      </c>
      <c r="AR27" s="26">
        <v>15.91</v>
      </c>
      <c r="AS27" s="26"/>
      <c r="AT27" s="26"/>
      <c r="AU27" s="6">
        <f t="shared" si="18"/>
        <v>51.322580645161288</v>
      </c>
      <c r="AV27" s="26">
        <v>6</v>
      </c>
      <c r="AW27" s="26">
        <v>2.37</v>
      </c>
      <c r="AX27" s="26"/>
      <c r="AY27" s="26"/>
      <c r="AZ27" s="6">
        <f t="shared" si="19"/>
        <v>39.5</v>
      </c>
      <c r="BA27" s="26">
        <v>4</v>
      </c>
      <c r="BB27" s="26">
        <v>0.71</v>
      </c>
      <c r="BC27" s="26"/>
      <c r="BD27" s="26"/>
      <c r="BE27" s="6">
        <f t="shared" si="20"/>
        <v>17.75</v>
      </c>
      <c r="BF27" s="26"/>
      <c r="BG27" s="26"/>
      <c r="BH27" s="26"/>
      <c r="BI27" s="26"/>
      <c r="BJ27" s="6"/>
      <c r="BK27" s="26">
        <v>3</v>
      </c>
      <c r="BL27" s="26">
        <v>1.7</v>
      </c>
      <c r="BM27" s="27"/>
      <c r="BN27" s="28"/>
      <c r="BO27" s="6">
        <f t="shared" si="22"/>
        <v>56.666666666666664</v>
      </c>
    </row>
    <row r="28" spans="1:67" s="21" customFormat="1" ht="24">
      <c r="A28" s="15" t="s">
        <v>218</v>
      </c>
      <c r="B28" s="16" t="s">
        <v>15</v>
      </c>
      <c r="C28" s="16" t="s">
        <v>16</v>
      </c>
      <c r="D28" s="17" t="s">
        <v>17</v>
      </c>
      <c r="E28" s="18" t="s">
        <v>219</v>
      </c>
      <c r="F28" s="5">
        <f t="shared" si="29"/>
        <v>0</v>
      </c>
      <c r="G28" s="5">
        <f t="shared" si="30"/>
        <v>0</v>
      </c>
      <c r="H28" s="5">
        <v>398280.43</v>
      </c>
      <c r="I28" s="6"/>
      <c r="J28" s="5"/>
      <c r="K28" s="5"/>
      <c r="L28" s="5">
        <v>368373.3</v>
      </c>
      <c r="M28" s="4"/>
      <c r="N28" s="5"/>
      <c r="O28" s="5"/>
      <c r="P28" s="5">
        <v>29907.13</v>
      </c>
      <c r="Q28" s="4"/>
      <c r="R28" s="5"/>
      <c r="S28" s="5"/>
      <c r="T28" s="5">
        <v>1466.91</v>
      </c>
      <c r="U28" s="5">
        <v>1390.76</v>
      </c>
      <c r="V28" s="4"/>
      <c r="W28" s="5"/>
      <c r="X28" s="5"/>
      <c r="Y28" s="5">
        <v>1785.81</v>
      </c>
      <c r="Z28" s="5">
        <v>1733.41</v>
      </c>
      <c r="AA28" s="4"/>
      <c r="AB28" s="5"/>
      <c r="AC28" s="5"/>
      <c r="AD28" s="5">
        <v>8772.0400000000009</v>
      </c>
      <c r="AE28" s="5">
        <v>8596.9699999999993</v>
      </c>
      <c r="AF28" s="4"/>
      <c r="AG28" s="5"/>
      <c r="AH28" s="5"/>
      <c r="AI28" s="5">
        <v>2037.01</v>
      </c>
      <c r="AJ28" s="5">
        <v>2037.01</v>
      </c>
      <c r="AK28" s="4"/>
      <c r="AL28" s="5"/>
      <c r="AM28" s="5"/>
      <c r="AN28" s="5">
        <v>2485.0300000000002</v>
      </c>
      <c r="AO28" s="5">
        <v>2455.96</v>
      </c>
      <c r="AP28" s="4"/>
      <c r="AQ28" s="5"/>
      <c r="AR28" s="5"/>
      <c r="AS28" s="5">
        <v>1606.25</v>
      </c>
      <c r="AT28" s="5">
        <v>1561.6</v>
      </c>
      <c r="AU28" s="4"/>
      <c r="AV28" s="5"/>
      <c r="AW28" s="5"/>
      <c r="AX28" s="5">
        <v>1761.95</v>
      </c>
      <c r="AY28" s="5">
        <v>1755.35</v>
      </c>
      <c r="AZ28" s="4"/>
      <c r="BA28" s="5"/>
      <c r="BB28" s="5"/>
      <c r="BC28" s="5">
        <v>1613.96</v>
      </c>
      <c r="BD28" s="5">
        <v>1587.86</v>
      </c>
      <c r="BE28" s="4"/>
      <c r="BF28" s="5"/>
      <c r="BG28" s="5"/>
      <c r="BH28" s="5">
        <v>6725.25</v>
      </c>
      <c r="BI28" s="5">
        <v>6725.25</v>
      </c>
      <c r="BJ28" s="4"/>
      <c r="BK28" s="5"/>
      <c r="BL28" s="5"/>
      <c r="BM28" s="19">
        <v>1652.92</v>
      </c>
      <c r="BN28" s="20">
        <v>1652.92</v>
      </c>
      <c r="BO28" s="4"/>
    </row>
    <row r="29" spans="1:67" ht="24.75">
      <c r="A29" s="22" t="s">
        <v>220</v>
      </c>
      <c r="B29" s="23" t="s">
        <v>193</v>
      </c>
      <c r="C29" s="23" t="s">
        <v>16</v>
      </c>
      <c r="D29" s="24" t="s">
        <v>194</v>
      </c>
      <c r="E29" s="25" t="s">
        <v>221</v>
      </c>
      <c r="F29" s="26">
        <f t="shared" si="29"/>
        <v>0</v>
      </c>
      <c r="G29" s="26">
        <f t="shared" si="30"/>
        <v>0</v>
      </c>
      <c r="H29" s="26"/>
      <c r="I29" s="6"/>
      <c r="J29" s="26"/>
      <c r="K29" s="26"/>
      <c r="L29" s="26"/>
      <c r="M29" s="6"/>
      <c r="N29" s="26"/>
      <c r="O29" s="26"/>
      <c r="P29" s="26"/>
      <c r="Q29" s="6"/>
      <c r="R29" s="26"/>
      <c r="S29" s="26"/>
      <c r="T29" s="26"/>
      <c r="U29" s="26"/>
      <c r="V29" s="6"/>
      <c r="W29" s="26"/>
      <c r="X29" s="26"/>
      <c r="Y29" s="26"/>
      <c r="Z29" s="26"/>
      <c r="AA29" s="6"/>
      <c r="AB29" s="26"/>
      <c r="AC29" s="26"/>
      <c r="AD29" s="26"/>
      <c r="AE29" s="26"/>
      <c r="AF29" s="6"/>
      <c r="AG29" s="26"/>
      <c r="AH29" s="26"/>
      <c r="AI29" s="26"/>
      <c r="AJ29" s="26"/>
      <c r="AK29" s="6"/>
      <c r="AL29" s="26"/>
      <c r="AM29" s="26"/>
      <c r="AN29" s="26"/>
      <c r="AO29" s="26"/>
      <c r="AP29" s="6"/>
      <c r="AQ29" s="26"/>
      <c r="AR29" s="26"/>
      <c r="AS29" s="26"/>
      <c r="AT29" s="26"/>
      <c r="AU29" s="6"/>
      <c r="AV29" s="26"/>
      <c r="AW29" s="26"/>
      <c r="AX29" s="26"/>
      <c r="AY29" s="26"/>
      <c r="AZ29" s="6"/>
      <c r="BA29" s="26"/>
      <c r="BB29" s="26"/>
      <c r="BC29" s="26"/>
      <c r="BD29" s="26"/>
      <c r="BE29" s="6"/>
      <c r="BF29" s="26"/>
      <c r="BG29" s="26"/>
      <c r="BH29" s="26"/>
      <c r="BI29" s="26"/>
      <c r="BJ29" s="6"/>
      <c r="BK29" s="26"/>
      <c r="BL29" s="26"/>
      <c r="BM29" s="27"/>
      <c r="BN29" s="28"/>
      <c r="BO29" s="6"/>
    </row>
    <row r="30" spans="1:67" s="21" customFormat="1" ht="14.25">
      <c r="A30" s="15" t="s">
        <v>222</v>
      </c>
      <c r="B30" s="16" t="s">
        <v>15</v>
      </c>
      <c r="C30" s="16" t="s">
        <v>16</v>
      </c>
      <c r="D30" s="17" t="s">
        <v>17</v>
      </c>
      <c r="E30" s="18" t="s">
        <v>223</v>
      </c>
      <c r="F30" s="5">
        <f t="shared" si="29"/>
        <v>3216</v>
      </c>
      <c r="G30" s="5">
        <f t="shared" si="30"/>
        <v>1761.22</v>
      </c>
      <c r="H30" s="5">
        <v>398280.43</v>
      </c>
      <c r="I30" s="4">
        <f t="shared" si="1"/>
        <v>54.76430348258706</v>
      </c>
      <c r="J30" s="5">
        <f>SUM(J31:J33)</f>
        <v>3216</v>
      </c>
      <c r="K30" s="5">
        <f>SUM(K31:K33)</f>
        <v>1761.02</v>
      </c>
      <c r="L30" s="5">
        <v>368373.3</v>
      </c>
      <c r="M30" s="4">
        <f t="shared" si="2"/>
        <v>54.758084577114431</v>
      </c>
      <c r="N30" s="5">
        <f>SUM(N31:N33)</f>
        <v>0</v>
      </c>
      <c r="O30" s="5">
        <f>SUM(O31:O33)</f>
        <v>0.2</v>
      </c>
      <c r="P30" s="5">
        <v>29907.13</v>
      </c>
      <c r="Q30" s="4"/>
      <c r="R30" s="5"/>
      <c r="S30" s="5"/>
      <c r="T30" s="5">
        <v>1466.91</v>
      </c>
      <c r="U30" s="5">
        <v>1390.76</v>
      </c>
      <c r="V30" s="4">
        <f t="shared" si="5"/>
        <v>0</v>
      </c>
      <c r="W30" s="5"/>
      <c r="X30" s="5"/>
      <c r="Y30" s="5">
        <v>1785.81</v>
      </c>
      <c r="Z30" s="5">
        <v>1733.41</v>
      </c>
      <c r="AA30" s="4">
        <f t="shared" si="6"/>
        <v>0</v>
      </c>
      <c r="AB30" s="5"/>
      <c r="AC30" s="5"/>
      <c r="AD30" s="5">
        <v>8772.0400000000009</v>
      </c>
      <c r="AE30" s="5">
        <v>8596.9699999999993</v>
      </c>
      <c r="AF30" s="4">
        <f t="shared" si="15"/>
        <v>0</v>
      </c>
      <c r="AG30" s="5"/>
      <c r="AH30" s="5"/>
      <c r="AI30" s="5">
        <v>2037.01</v>
      </c>
      <c r="AJ30" s="5">
        <v>2037.01</v>
      </c>
      <c r="AK30" s="4">
        <f t="shared" si="16"/>
        <v>0</v>
      </c>
      <c r="AL30" s="5"/>
      <c r="AM30" s="5"/>
      <c r="AN30" s="5">
        <v>2485.0300000000002</v>
      </c>
      <c r="AO30" s="5">
        <v>2455.96</v>
      </c>
      <c r="AP30" s="4">
        <f t="shared" si="17"/>
        <v>0</v>
      </c>
      <c r="AQ30" s="5"/>
      <c r="AR30" s="5"/>
      <c r="AS30" s="5">
        <v>1606.25</v>
      </c>
      <c r="AT30" s="5">
        <v>1561.6</v>
      </c>
      <c r="AU30" s="4">
        <f t="shared" si="18"/>
        <v>0</v>
      </c>
      <c r="AV30" s="5"/>
      <c r="AW30" s="5"/>
      <c r="AX30" s="5">
        <v>1761.95</v>
      </c>
      <c r="AY30" s="5">
        <v>1755.35</v>
      </c>
      <c r="AZ30" s="4">
        <f t="shared" si="19"/>
        <v>0</v>
      </c>
      <c r="BA30" s="5"/>
      <c r="BB30" s="5"/>
      <c r="BC30" s="5">
        <v>1613.96</v>
      </c>
      <c r="BD30" s="5">
        <v>1587.86</v>
      </c>
      <c r="BE30" s="4">
        <f t="shared" si="20"/>
        <v>0</v>
      </c>
      <c r="BF30" s="5"/>
      <c r="BG30" s="5">
        <v>0.2</v>
      </c>
      <c r="BH30" s="5">
        <v>6725.25</v>
      </c>
      <c r="BI30" s="5">
        <v>6725.25</v>
      </c>
      <c r="BJ30" s="4"/>
      <c r="BK30" s="5"/>
      <c r="BL30" s="5"/>
      <c r="BM30" s="19">
        <v>1652.92</v>
      </c>
      <c r="BN30" s="20">
        <v>1652.92</v>
      </c>
      <c r="BO30" s="4">
        <f t="shared" si="22"/>
        <v>0</v>
      </c>
    </row>
    <row r="31" spans="1:67" ht="60.75">
      <c r="A31" s="22" t="s">
        <v>224</v>
      </c>
      <c r="B31" s="23" t="s">
        <v>193</v>
      </c>
      <c r="C31" s="23" t="s">
        <v>16</v>
      </c>
      <c r="D31" s="24" t="s">
        <v>194</v>
      </c>
      <c r="E31" s="25" t="s">
        <v>225</v>
      </c>
      <c r="F31" s="26">
        <f t="shared" si="29"/>
        <v>600</v>
      </c>
      <c r="G31" s="26">
        <f t="shared" si="30"/>
        <v>257.70999999999998</v>
      </c>
      <c r="H31" s="26">
        <v>398280.43</v>
      </c>
      <c r="I31" s="6">
        <f t="shared" si="1"/>
        <v>42.951666666666668</v>
      </c>
      <c r="J31" s="26">
        <v>600</v>
      </c>
      <c r="K31" s="26">
        <v>257.70999999999998</v>
      </c>
      <c r="L31" s="26"/>
      <c r="M31" s="6">
        <f t="shared" si="2"/>
        <v>42.951666666666668</v>
      </c>
      <c r="N31" s="26"/>
      <c r="O31" s="26"/>
      <c r="P31" s="26"/>
      <c r="Q31" s="6">
        <f t="shared" si="4"/>
        <v>0</v>
      </c>
      <c r="R31" s="26"/>
      <c r="S31" s="26"/>
      <c r="T31" s="26"/>
      <c r="U31" s="26"/>
      <c r="V31" s="6">
        <f t="shared" si="5"/>
        <v>0</v>
      </c>
      <c r="W31" s="26"/>
      <c r="X31" s="26"/>
      <c r="Y31" s="26"/>
      <c r="Z31" s="26"/>
      <c r="AA31" s="6">
        <f t="shared" si="6"/>
        <v>0</v>
      </c>
      <c r="AB31" s="26"/>
      <c r="AC31" s="26"/>
      <c r="AD31" s="26"/>
      <c r="AE31" s="26"/>
      <c r="AF31" s="6">
        <f t="shared" si="15"/>
        <v>0</v>
      </c>
      <c r="AG31" s="26"/>
      <c r="AH31" s="26"/>
      <c r="AI31" s="26"/>
      <c r="AJ31" s="26"/>
      <c r="AK31" s="6">
        <f t="shared" si="16"/>
        <v>0</v>
      </c>
      <c r="AL31" s="26"/>
      <c r="AM31" s="26"/>
      <c r="AN31" s="26"/>
      <c r="AO31" s="26"/>
      <c r="AP31" s="6">
        <f t="shared" si="17"/>
        <v>0</v>
      </c>
      <c r="AQ31" s="26"/>
      <c r="AR31" s="26"/>
      <c r="AS31" s="26"/>
      <c r="AT31" s="26"/>
      <c r="AU31" s="6">
        <f t="shared" si="18"/>
        <v>0</v>
      </c>
      <c r="AV31" s="26"/>
      <c r="AW31" s="26"/>
      <c r="AX31" s="26"/>
      <c r="AY31" s="26"/>
      <c r="AZ31" s="6">
        <f t="shared" si="19"/>
        <v>0</v>
      </c>
      <c r="BA31" s="26"/>
      <c r="BB31" s="26"/>
      <c r="BC31" s="26"/>
      <c r="BD31" s="26"/>
      <c r="BE31" s="6">
        <f t="shared" si="20"/>
        <v>0</v>
      </c>
      <c r="BF31" s="26"/>
      <c r="BG31" s="26">
        <v>0</v>
      </c>
      <c r="BH31" s="26"/>
      <c r="BI31" s="26"/>
      <c r="BJ31" s="6">
        <f t="shared" si="21"/>
        <v>0</v>
      </c>
      <c r="BK31" s="26"/>
      <c r="BL31" s="26"/>
      <c r="BM31" s="27"/>
      <c r="BN31" s="28"/>
      <c r="BO31" s="6">
        <f t="shared" si="22"/>
        <v>0</v>
      </c>
    </row>
    <row r="32" spans="1:67" ht="60.75">
      <c r="A32" s="22" t="s">
        <v>226</v>
      </c>
      <c r="B32" s="23" t="s">
        <v>193</v>
      </c>
      <c r="C32" s="23" t="s">
        <v>16</v>
      </c>
      <c r="D32" s="24" t="s">
        <v>194</v>
      </c>
      <c r="E32" s="25" t="s">
        <v>227</v>
      </c>
      <c r="F32" s="26">
        <f t="shared" si="29"/>
        <v>0</v>
      </c>
      <c r="G32" s="26">
        <f t="shared" si="30"/>
        <v>0.2</v>
      </c>
      <c r="H32" s="26"/>
      <c r="I32" s="6"/>
      <c r="J32" s="26"/>
      <c r="K32" s="26"/>
      <c r="L32" s="26"/>
      <c r="M32" s="6"/>
      <c r="N32" s="26">
        <f t="shared" ref="N32:O32" si="31">SUM(R32+W32+AB32+AG32+AL32+AQ32+AV32+BA32+BF32+BK32)</f>
        <v>0</v>
      </c>
      <c r="O32" s="26">
        <f t="shared" si="31"/>
        <v>0.2</v>
      </c>
      <c r="P32" s="26"/>
      <c r="Q32" s="6"/>
      <c r="R32" s="26"/>
      <c r="S32" s="26"/>
      <c r="T32" s="26"/>
      <c r="U32" s="26"/>
      <c r="V32" s="6">
        <f t="shared" si="5"/>
        <v>0</v>
      </c>
      <c r="W32" s="26"/>
      <c r="X32" s="26"/>
      <c r="Y32" s="26"/>
      <c r="Z32" s="26"/>
      <c r="AA32" s="6">
        <f t="shared" si="6"/>
        <v>0</v>
      </c>
      <c r="AB32" s="26"/>
      <c r="AC32" s="26"/>
      <c r="AD32" s="26"/>
      <c r="AE32" s="26"/>
      <c r="AF32" s="6">
        <f t="shared" si="15"/>
        <v>0</v>
      </c>
      <c r="AG32" s="26"/>
      <c r="AH32" s="26"/>
      <c r="AI32" s="26"/>
      <c r="AJ32" s="26"/>
      <c r="AK32" s="6">
        <f t="shared" si="16"/>
        <v>0</v>
      </c>
      <c r="AL32" s="26"/>
      <c r="AM32" s="26"/>
      <c r="AN32" s="26"/>
      <c r="AO32" s="26"/>
      <c r="AP32" s="6">
        <f t="shared" si="17"/>
        <v>0</v>
      </c>
      <c r="AQ32" s="26"/>
      <c r="AR32" s="26"/>
      <c r="AS32" s="26"/>
      <c r="AT32" s="26"/>
      <c r="AU32" s="6">
        <f t="shared" si="18"/>
        <v>0</v>
      </c>
      <c r="AV32" s="26"/>
      <c r="AW32" s="26"/>
      <c r="AX32" s="26"/>
      <c r="AY32" s="26"/>
      <c r="AZ32" s="6">
        <f t="shared" si="19"/>
        <v>0</v>
      </c>
      <c r="BA32" s="26"/>
      <c r="BB32" s="26"/>
      <c r="BC32" s="26"/>
      <c r="BD32" s="26"/>
      <c r="BE32" s="6">
        <f t="shared" si="20"/>
        <v>0</v>
      </c>
      <c r="BF32" s="26"/>
      <c r="BG32" s="26">
        <v>0.2</v>
      </c>
      <c r="BH32" s="26"/>
      <c r="BI32" s="26"/>
      <c r="BJ32" s="6"/>
      <c r="BK32" s="26"/>
      <c r="BL32" s="26"/>
      <c r="BM32" s="27"/>
      <c r="BN32" s="28"/>
      <c r="BO32" s="6">
        <f t="shared" si="22"/>
        <v>0</v>
      </c>
    </row>
    <row r="33" spans="1:67" ht="84.75">
      <c r="A33" s="22" t="s">
        <v>228</v>
      </c>
      <c r="B33" s="23" t="s">
        <v>193</v>
      </c>
      <c r="C33" s="23" t="s">
        <v>16</v>
      </c>
      <c r="D33" s="24" t="s">
        <v>194</v>
      </c>
      <c r="E33" s="25" t="s">
        <v>229</v>
      </c>
      <c r="F33" s="26">
        <f t="shared" si="29"/>
        <v>2616</v>
      </c>
      <c r="G33" s="26">
        <f t="shared" si="30"/>
        <v>1503.31</v>
      </c>
      <c r="H33" s="5">
        <v>398280.43</v>
      </c>
      <c r="I33" s="4">
        <f t="shared" ref="I33" si="32">IF(G33=0,0,G33/F33*100)</f>
        <v>57.465978593272169</v>
      </c>
      <c r="J33" s="26">
        <v>2616</v>
      </c>
      <c r="K33" s="26">
        <v>1503.31</v>
      </c>
      <c r="L33" s="26"/>
      <c r="M33" s="6">
        <f t="shared" si="2"/>
        <v>57.465978593272169</v>
      </c>
      <c r="N33" s="26"/>
      <c r="O33" s="26"/>
      <c r="P33" s="26"/>
      <c r="Q33" s="6">
        <f t="shared" si="4"/>
        <v>0</v>
      </c>
      <c r="R33" s="26"/>
      <c r="S33" s="26"/>
      <c r="T33" s="26"/>
      <c r="U33" s="26"/>
      <c r="V33" s="6">
        <f t="shared" si="5"/>
        <v>0</v>
      </c>
      <c r="W33" s="26"/>
      <c r="X33" s="26"/>
      <c r="Y33" s="26"/>
      <c r="Z33" s="26"/>
      <c r="AA33" s="6">
        <f t="shared" si="6"/>
        <v>0</v>
      </c>
      <c r="AB33" s="26"/>
      <c r="AC33" s="26"/>
      <c r="AD33" s="26"/>
      <c r="AE33" s="26"/>
      <c r="AF33" s="6">
        <f t="shared" si="15"/>
        <v>0</v>
      </c>
      <c r="AG33" s="26"/>
      <c r="AH33" s="26"/>
      <c r="AI33" s="26"/>
      <c r="AJ33" s="26"/>
      <c r="AK33" s="6">
        <f t="shared" si="16"/>
        <v>0</v>
      </c>
      <c r="AL33" s="26"/>
      <c r="AM33" s="26"/>
      <c r="AN33" s="26"/>
      <c r="AO33" s="26"/>
      <c r="AP33" s="6">
        <f t="shared" si="17"/>
        <v>0</v>
      </c>
      <c r="AQ33" s="26"/>
      <c r="AR33" s="26"/>
      <c r="AS33" s="26"/>
      <c r="AT33" s="26"/>
      <c r="AU33" s="6">
        <f t="shared" si="18"/>
        <v>0</v>
      </c>
      <c r="AV33" s="26"/>
      <c r="AW33" s="26"/>
      <c r="AX33" s="26"/>
      <c r="AY33" s="26"/>
      <c r="AZ33" s="6">
        <f t="shared" si="19"/>
        <v>0</v>
      </c>
      <c r="BA33" s="26"/>
      <c r="BB33" s="26"/>
      <c r="BC33" s="26"/>
      <c r="BD33" s="26"/>
      <c r="BE33" s="6">
        <f t="shared" si="20"/>
        <v>0</v>
      </c>
      <c r="BF33" s="26"/>
      <c r="BG33" s="26"/>
      <c r="BH33" s="26"/>
      <c r="BI33" s="26"/>
      <c r="BJ33" s="6">
        <f t="shared" si="21"/>
        <v>0</v>
      </c>
      <c r="BK33" s="26"/>
      <c r="BL33" s="26"/>
      <c r="BM33" s="27"/>
      <c r="BN33" s="28"/>
      <c r="BO33" s="6">
        <f t="shared" si="22"/>
        <v>0</v>
      </c>
    </row>
    <row r="34" spans="1:67" s="21" customFormat="1" ht="36">
      <c r="A34" s="15" t="s">
        <v>230</v>
      </c>
      <c r="B34" s="16" t="s">
        <v>15</v>
      </c>
      <c r="C34" s="16" t="s">
        <v>16</v>
      </c>
      <c r="D34" s="17" t="s">
        <v>17</v>
      </c>
      <c r="E34" s="18" t="s">
        <v>231</v>
      </c>
      <c r="F34" s="5">
        <f t="shared" si="29"/>
        <v>0</v>
      </c>
      <c r="G34" s="5">
        <f t="shared" si="30"/>
        <v>8.4700000000000006</v>
      </c>
      <c r="H34" s="26"/>
      <c r="I34" s="6"/>
      <c r="J34" s="5"/>
      <c r="K34" s="5">
        <f>SUM(K35:K42)</f>
        <v>6.16</v>
      </c>
      <c r="L34" s="5">
        <v>368373.3</v>
      </c>
      <c r="M34" s="4"/>
      <c r="N34" s="26">
        <f t="shared" ref="N34:O34" si="33">SUM(R34+W34+AB34+AG34+AL34+AQ34+AV34+BA34+BF34+BK34)</f>
        <v>0</v>
      </c>
      <c r="O34" s="26">
        <f t="shared" si="33"/>
        <v>2.3100000000000005</v>
      </c>
      <c r="P34" s="5">
        <v>29907.13</v>
      </c>
      <c r="Q34" s="4"/>
      <c r="R34" s="5"/>
      <c r="S34" s="5">
        <f>SUM(S35:S39)</f>
        <v>0.03</v>
      </c>
      <c r="T34" s="5">
        <v>1466.91</v>
      </c>
      <c r="U34" s="5">
        <v>1390.76</v>
      </c>
      <c r="V34" s="4"/>
      <c r="W34" s="5"/>
      <c r="X34" s="5">
        <f>SUM(X35:X39)</f>
        <v>0.01</v>
      </c>
      <c r="Y34" s="5">
        <v>1785.81</v>
      </c>
      <c r="Z34" s="5">
        <v>1733.41</v>
      </c>
      <c r="AA34" s="4"/>
      <c r="AB34" s="5"/>
      <c r="AC34" s="5">
        <f>SUM(AC35:AC39)</f>
        <v>1.39</v>
      </c>
      <c r="AD34" s="5">
        <f t="shared" ref="AD34:BO34" si="34">SUM(AD35:AD39)</f>
        <v>0</v>
      </c>
      <c r="AE34" s="5">
        <f t="shared" si="34"/>
        <v>0</v>
      </c>
      <c r="AF34" s="5">
        <f t="shared" si="34"/>
        <v>0</v>
      </c>
      <c r="AG34" s="5">
        <f t="shared" si="34"/>
        <v>0</v>
      </c>
      <c r="AH34" s="5">
        <f t="shared" si="34"/>
        <v>0.2</v>
      </c>
      <c r="AI34" s="5">
        <f t="shared" si="34"/>
        <v>0</v>
      </c>
      <c r="AJ34" s="5">
        <f t="shared" si="34"/>
        <v>0</v>
      </c>
      <c r="AK34" s="5">
        <f t="shared" si="34"/>
        <v>0</v>
      </c>
      <c r="AL34" s="5">
        <f t="shared" si="34"/>
        <v>0</v>
      </c>
      <c r="AM34" s="5">
        <f t="shared" si="34"/>
        <v>0.11</v>
      </c>
      <c r="AN34" s="5">
        <f t="shared" si="34"/>
        <v>0</v>
      </c>
      <c r="AO34" s="5">
        <f t="shared" si="34"/>
        <v>0</v>
      </c>
      <c r="AP34" s="5">
        <f t="shared" si="34"/>
        <v>0</v>
      </c>
      <c r="AQ34" s="5">
        <f t="shared" si="34"/>
        <v>0</v>
      </c>
      <c r="AR34" s="5">
        <f t="shared" si="34"/>
        <v>0.09</v>
      </c>
      <c r="AS34" s="5">
        <f t="shared" si="34"/>
        <v>0</v>
      </c>
      <c r="AT34" s="5">
        <f t="shared" si="34"/>
        <v>0</v>
      </c>
      <c r="AU34" s="5">
        <f t="shared" si="34"/>
        <v>0</v>
      </c>
      <c r="AV34" s="5">
        <f t="shared" si="34"/>
        <v>0</v>
      </c>
      <c r="AW34" s="5">
        <f t="shared" si="34"/>
        <v>0.18</v>
      </c>
      <c r="AX34" s="5">
        <f t="shared" si="34"/>
        <v>0</v>
      </c>
      <c r="AY34" s="5">
        <f t="shared" si="34"/>
        <v>0</v>
      </c>
      <c r="AZ34" s="5">
        <f t="shared" si="34"/>
        <v>0</v>
      </c>
      <c r="BA34" s="5">
        <f t="shared" si="34"/>
        <v>0</v>
      </c>
      <c r="BB34" s="5">
        <f t="shared" si="34"/>
        <v>0.2</v>
      </c>
      <c r="BC34" s="5">
        <f t="shared" si="34"/>
        <v>0</v>
      </c>
      <c r="BD34" s="5">
        <f t="shared" si="34"/>
        <v>0</v>
      </c>
      <c r="BE34" s="5">
        <f t="shared" si="34"/>
        <v>0</v>
      </c>
      <c r="BF34" s="5">
        <f t="shared" si="34"/>
        <v>0</v>
      </c>
      <c r="BG34" s="5">
        <f t="shared" si="34"/>
        <v>0.04</v>
      </c>
      <c r="BH34" s="5">
        <f t="shared" si="34"/>
        <v>0</v>
      </c>
      <c r="BI34" s="5">
        <f t="shared" si="34"/>
        <v>0</v>
      </c>
      <c r="BJ34" s="5">
        <f t="shared" si="34"/>
        <v>0</v>
      </c>
      <c r="BK34" s="5">
        <f t="shared" si="34"/>
        <v>0</v>
      </c>
      <c r="BL34" s="5">
        <f t="shared" si="34"/>
        <v>0.06</v>
      </c>
      <c r="BM34" s="5">
        <f t="shared" si="34"/>
        <v>0</v>
      </c>
      <c r="BN34" s="5">
        <f t="shared" si="34"/>
        <v>0</v>
      </c>
      <c r="BO34" s="5">
        <f t="shared" si="34"/>
        <v>0</v>
      </c>
    </row>
    <row r="35" spans="1:67" ht="36.75">
      <c r="A35" s="22" t="s">
        <v>232</v>
      </c>
      <c r="B35" s="23" t="s">
        <v>233</v>
      </c>
      <c r="C35" s="23" t="s">
        <v>16</v>
      </c>
      <c r="D35" s="24" t="s">
        <v>194</v>
      </c>
      <c r="E35" s="25" t="s">
        <v>234</v>
      </c>
      <c r="F35" s="26">
        <f t="shared" si="29"/>
        <v>0</v>
      </c>
      <c r="G35" s="26">
        <f t="shared" si="30"/>
        <v>2.2599999999999998</v>
      </c>
      <c r="H35" s="5">
        <v>398280.43</v>
      </c>
      <c r="I35" s="4"/>
      <c r="J35" s="26"/>
      <c r="K35" s="26">
        <v>2.2599999999999998</v>
      </c>
      <c r="L35" s="26"/>
      <c r="M35" s="4"/>
      <c r="N35" s="26"/>
      <c r="O35" s="26"/>
      <c r="P35" s="26"/>
      <c r="Q35" s="4"/>
      <c r="R35" s="26"/>
      <c r="S35" s="26"/>
      <c r="T35" s="26"/>
      <c r="U35" s="26"/>
      <c r="V35" s="4"/>
      <c r="W35" s="26"/>
      <c r="X35" s="26"/>
      <c r="Y35" s="26"/>
      <c r="Z35" s="26"/>
      <c r="AA35" s="4"/>
      <c r="AB35" s="26"/>
      <c r="AC35" s="26"/>
      <c r="AD35" s="26"/>
      <c r="AE35" s="26"/>
      <c r="AF35" s="4"/>
      <c r="AG35" s="26"/>
      <c r="AH35" s="26"/>
      <c r="AI35" s="26"/>
      <c r="AJ35" s="26"/>
      <c r="AK35" s="4"/>
      <c r="AL35" s="26"/>
      <c r="AM35" s="26"/>
      <c r="AN35" s="26"/>
      <c r="AO35" s="26"/>
      <c r="AP35" s="4"/>
      <c r="AQ35" s="26"/>
      <c r="AR35" s="26"/>
      <c r="AS35" s="26"/>
      <c r="AT35" s="26"/>
      <c r="AU35" s="4"/>
      <c r="AV35" s="26"/>
      <c r="AW35" s="26"/>
      <c r="AX35" s="26"/>
      <c r="AY35" s="26"/>
      <c r="AZ35" s="4"/>
      <c r="BA35" s="26"/>
      <c r="BB35" s="26"/>
      <c r="BC35" s="26"/>
      <c r="BD35" s="26"/>
      <c r="BE35" s="4"/>
      <c r="BF35" s="26"/>
      <c r="BG35" s="26"/>
      <c r="BH35" s="26"/>
      <c r="BI35" s="26"/>
      <c r="BJ35" s="4"/>
      <c r="BK35" s="26"/>
      <c r="BL35" s="26"/>
      <c r="BM35" s="27"/>
      <c r="BN35" s="28"/>
      <c r="BO35" s="4"/>
    </row>
    <row r="36" spans="1:67" ht="15" hidden="1">
      <c r="A36" s="22"/>
      <c r="B36" s="23"/>
      <c r="C36" s="23"/>
      <c r="D36" s="24"/>
      <c r="E36" s="25"/>
      <c r="F36" s="26"/>
      <c r="G36" s="26"/>
      <c r="H36" s="26"/>
      <c r="I36" s="4"/>
      <c r="J36" s="26"/>
      <c r="K36" s="26"/>
      <c r="L36" s="26"/>
      <c r="M36" s="4"/>
      <c r="N36" s="26"/>
      <c r="O36" s="26"/>
      <c r="P36" s="26"/>
      <c r="Q36" s="4"/>
      <c r="R36" s="26"/>
      <c r="S36" s="26"/>
      <c r="T36" s="26"/>
      <c r="U36" s="26"/>
      <c r="V36" s="4"/>
      <c r="W36" s="26"/>
      <c r="X36" s="26"/>
      <c r="Y36" s="26"/>
      <c r="Z36" s="26"/>
      <c r="AA36" s="4"/>
      <c r="AB36" s="26"/>
      <c r="AC36" s="26"/>
      <c r="AD36" s="26"/>
      <c r="AE36" s="26"/>
      <c r="AF36" s="4"/>
      <c r="AG36" s="26"/>
      <c r="AH36" s="26"/>
      <c r="AI36" s="26"/>
      <c r="AJ36" s="26"/>
      <c r="AK36" s="4"/>
      <c r="AL36" s="26"/>
      <c r="AM36" s="26"/>
      <c r="AN36" s="26"/>
      <c r="AO36" s="26"/>
      <c r="AP36" s="4"/>
      <c r="AQ36" s="26"/>
      <c r="AR36" s="26"/>
      <c r="AS36" s="26"/>
      <c r="AT36" s="26"/>
      <c r="AU36" s="4"/>
      <c r="AV36" s="26"/>
      <c r="AW36" s="26"/>
      <c r="AX36" s="26"/>
      <c r="AY36" s="26"/>
      <c r="AZ36" s="4"/>
      <c r="BA36" s="26"/>
      <c r="BB36" s="26"/>
      <c r="BC36" s="26"/>
      <c r="BD36" s="26"/>
      <c r="BE36" s="4"/>
      <c r="BF36" s="26"/>
      <c r="BG36" s="26"/>
      <c r="BH36" s="26"/>
      <c r="BI36" s="26"/>
      <c r="BJ36" s="4"/>
      <c r="BK36" s="26"/>
      <c r="BL36" s="26"/>
      <c r="BM36" s="27"/>
      <c r="BN36" s="28"/>
      <c r="BO36" s="4"/>
    </row>
    <row r="37" spans="1:67" ht="15" hidden="1">
      <c r="A37" s="22"/>
      <c r="B37" s="23"/>
      <c r="C37" s="23"/>
      <c r="D37" s="24"/>
      <c r="E37" s="25"/>
      <c r="F37" s="26"/>
      <c r="G37" s="26"/>
      <c r="H37" s="26"/>
      <c r="I37" s="4"/>
      <c r="J37" s="26"/>
      <c r="K37" s="26"/>
      <c r="L37" s="26"/>
      <c r="M37" s="4"/>
      <c r="N37" s="26"/>
      <c r="O37" s="26"/>
      <c r="P37" s="26"/>
      <c r="Q37" s="4"/>
      <c r="R37" s="26"/>
      <c r="S37" s="26"/>
      <c r="T37" s="26"/>
      <c r="U37" s="26"/>
      <c r="V37" s="4"/>
      <c r="W37" s="26"/>
      <c r="X37" s="26"/>
      <c r="Y37" s="26"/>
      <c r="Z37" s="26"/>
      <c r="AA37" s="4"/>
      <c r="AB37" s="26"/>
      <c r="AC37" s="26"/>
      <c r="AD37" s="26"/>
      <c r="AE37" s="26"/>
      <c r="AF37" s="4"/>
      <c r="AG37" s="26"/>
      <c r="AH37" s="26"/>
      <c r="AI37" s="26"/>
      <c r="AJ37" s="26"/>
      <c r="AK37" s="4"/>
      <c r="AL37" s="26"/>
      <c r="AM37" s="26"/>
      <c r="AN37" s="26"/>
      <c r="AO37" s="26"/>
      <c r="AP37" s="4"/>
      <c r="AQ37" s="26"/>
      <c r="AR37" s="26"/>
      <c r="AS37" s="26"/>
      <c r="AT37" s="26"/>
      <c r="AU37" s="4"/>
      <c r="AV37" s="26"/>
      <c r="AW37" s="26"/>
      <c r="AX37" s="26"/>
      <c r="AY37" s="26"/>
      <c r="AZ37" s="4"/>
      <c r="BA37" s="26"/>
      <c r="BB37" s="26"/>
      <c r="BC37" s="26"/>
      <c r="BD37" s="26"/>
      <c r="BE37" s="4"/>
      <c r="BF37" s="26"/>
      <c r="BG37" s="26"/>
      <c r="BH37" s="26"/>
      <c r="BI37" s="26"/>
      <c r="BJ37" s="4"/>
      <c r="BK37" s="26"/>
      <c r="BL37" s="26"/>
      <c r="BM37" s="27"/>
      <c r="BN37" s="28"/>
      <c r="BO37" s="4"/>
    </row>
    <row r="38" spans="1:67" ht="15" hidden="1">
      <c r="A38" s="22"/>
      <c r="B38" s="23"/>
      <c r="C38" s="23"/>
      <c r="D38" s="24"/>
      <c r="E38" s="25"/>
      <c r="F38" s="26"/>
      <c r="G38" s="26"/>
      <c r="H38" s="26"/>
      <c r="I38" s="4"/>
      <c r="J38" s="26"/>
      <c r="K38" s="26"/>
      <c r="L38" s="26"/>
      <c r="M38" s="4"/>
      <c r="N38" s="26"/>
      <c r="O38" s="26"/>
      <c r="P38" s="26"/>
      <c r="Q38" s="4"/>
      <c r="R38" s="26"/>
      <c r="S38" s="26"/>
      <c r="T38" s="26"/>
      <c r="U38" s="26"/>
      <c r="V38" s="4"/>
      <c r="W38" s="26"/>
      <c r="X38" s="26"/>
      <c r="Y38" s="26"/>
      <c r="Z38" s="26"/>
      <c r="AA38" s="4"/>
      <c r="AB38" s="26"/>
      <c r="AC38" s="26"/>
      <c r="AD38" s="26"/>
      <c r="AE38" s="26"/>
      <c r="AF38" s="4"/>
      <c r="AG38" s="26"/>
      <c r="AH38" s="26"/>
      <c r="AI38" s="26"/>
      <c r="AJ38" s="26"/>
      <c r="AK38" s="4"/>
      <c r="AL38" s="26"/>
      <c r="AM38" s="26"/>
      <c r="AN38" s="26"/>
      <c r="AO38" s="26"/>
      <c r="AP38" s="4"/>
      <c r="AQ38" s="26"/>
      <c r="AR38" s="26"/>
      <c r="AS38" s="26"/>
      <c r="AT38" s="26"/>
      <c r="AU38" s="4"/>
      <c r="AV38" s="26"/>
      <c r="AW38" s="26"/>
      <c r="AX38" s="26"/>
      <c r="AY38" s="26"/>
      <c r="AZ38" s="4"/>
      <c r="BA38" s="26"/>
      <c r="BB38" s="26"/>
      <c r="BC38" s="26"/>
      <c r="BD38" s="26"/>
      <c r="BE38" s="4"/>
      <c r="BF38" s="26"/>
      <c r="BG38" s="26"/>
      <c r="BH38" s="26"/>
      <c r="BI38" s="26"/>
      <c r="BJ38" s="4"/>
      <c r="BK38" s="26"/>
      <c r="BL38" s="26"/>
      <c r="BM38" s="27"/>
      <c r="BN38" s="28"/>
      <c r="BO38" s="4"/>
    </row>
    <row r="39" spans="1:67" ht="29.25" customHeight="1">
      <c r="A39" s="22" t="s">
        <v>235</v>
      </c>
      <c r="B39" s="23" t="s">
        <v>212</v>
      </c>
      <c r="C39" s="23" t="s">
        <v>16</v>
      </c>
      <c r="D39" s="24" t="s">
        <v>194</v>
      </c>
      <c r="E39" s="25" t="s">
        <v>236</v>
      </c>
      <c r="F39" s="26">
        <f>SUM(J39+N39)</f>
        <v>0</v>
      </c>
      <c r="G39" s="26">
        <f>SUM(K39+O39)</f>
        <v>2.3100000000000005</v>
      </c>
      <c r="H39" s="26"/>
      <c r="I39" s="6"/>
      <c r="J39" s="26"/>
      <c r="K39" s="26"/>
      <c r="L39" s="26"/>
      <c r="M39" s="4">
        <f t="shared" si="2"/>
        <v>0</v>
      </c>
      <c r="N39" s="26">
        <f t="shared" ref="N39:O39" si="35">SUM(R39+W39+AB39+AG39+AL39+AQ39+AV39+BA39+BF39+BK39)</f>
        <v>0</v>
      </c>
      <c r="O39" s="26">
        <f t="shared" si="35"/>
        <v>2.3100000000000005</v>
      </c>
      <c r="P39" s="26"/>
      <c r="Q39" s="6"/>
      <c r="R39" s="26"/>
      <c r="S39" s="26">
        <v>0.03</v>
      </c>
      <c r="T39" s="26"/>
      <c r="U39" s="26"/>
      <c r="V39" s="4"/>
      <c r="W39" s="26"/>
      <c r="X39" s="26">
        <v>0.01</v>
      </c>
      <c r="Y39" s="26"/>
      <c r="Z39" s="26"/>
      <c r="AA39" s="4"/>
      <c r="AB39" s="26"/>
      <c r="AC39" s="26">
        <v>1.39</v>
      </c>
      <c r="AD39" s="26"/>
      <c r="AE39" s="26"/>
      <c r="AF39" s="4"/>
      <c r="AG39" s="26"/>
      <c r="AH39" s="26">
        <v>0.2</v>
      </c>
      <c r="AI39" s="26"/>
      <c r="AJ39" s="26"/>
      <c r="AK39" s="4"/>
      <c r="AL39" s="26"/>
      <c r="AM39" s="26">
        <v>0.11</v>
      </c>
      <c r="AN39" s="26"/>
      <c r="AO39" s="26"/>
      <c r="AP39" s="4"/>
      <c r="AQ39" s="26"/>
      <c r="AR39" s="26">
        <v>0.09</v>
      </c>
      <c r="AS39" s="26"/>
      <c r="AT39" s="26"/>
      <c r="AU39" s="4"/>
      <c r="AV39" s="26"/>
      <c r="AW39" s="26">
        <v>0.18</v>
      </c>
      <c r="AX39" s="26"/>
      <c r="AY39" s="26"/>
      <c r="AZ39" s="4"/>
      <c r="BA39" s="26"/>
      <c r="BB39" s="26">
        <v>0.2</v>
      </c>
      <c r="BC39" s="26"/>
      <c r="BD39" s="26"/>
      <c r="BE39" s="4"/>
      <c r="BF39" s="26"/>
      <c r="BG39" s="26">
        <v>0.04</v>
      </c>
      <c r="BH39" s="26"/>
      <c r="BI39" s="26"/>
      <c r="BJ39" s="4"/>
      <c r="BK39" s="26"/>
      <c r="BL39" s="26">
        <v>0.06</v>
      </c>
      <c r="BM39" s="27"/>
      <c r="BN39" s="28"/>
      <c r="BO39" s="4"/>
    </row>
    <row r="40" spans="1:67" ht="14.25" customHeight="1">
      <c r="A40" s="22" t="s">
        <v>237</v>
      </c>
      <c r="B40" s="23" t="s">
        <v>206</v>
      </c>
      <c r="C40" s="23" t="s">
        <v>16</v>
      </c>
      <c r="D40" s="24" t="s">
        <v>194</v>
      </c>
      <c r="E40" s="25" t="s">
        <v>238</v>
      </c>
      <c r="F40" s="26">
        <f>SUM(J40+N40)</f>
        <v>0</v>
      </c>
      <c r="G40" s="26">
        <f>SUM(K40+O40)</f>
        <v>-0.06</v>
      </c>
      <c r="H40" s="5">
        <v>398280.43</v>
      </c>
      <c r="I40" s="4"/>
      <c r="J40" s="26"/>
      <c r="K40" s="26">
        <v>-0.06</v>
      </c>
      <c r="L40" s="26"/>
      <c r="M40" s="4"/>
      <c r="N40" s="26"/>
      <c r="O40" s="26"/>
      <c r="P40" s="26"/>
      <c r="Q40" s="4"/>
      <c r="R40" s="26"/>
      <c r="S40" s="26"/>
      <c r="T40" s="26"/>
      <c r="U40" s="26"/>
      <c r="V40" s="4"/>
      <c r="W40" s="26"/>
      <c r="X40" s="26"/>
      <c r="Y40" s="26"/>
      <c r="Z40" s="26"/>
      <c r="AA40" s="4"/>
      <c r="AB40" s="26"/>
      <c r="AC40" s="26"/>
      <c r="AD40" s="26"/>
      <c r="AE40" s="26"/>
      <c r="AF40" s="4"/>
      <c r="AG40" s="26"/>
      <c r="AH40" s="26"/>
      <c r="AI40" s="26"/>
      <c r="AJ40" s="26"/>
      <c r="AK40" s="4"/>
      <c r="AL40" s="26"/>
      <c r="AM40" s="26"/>
      <c r="AN40" s="26"/>
      <c r="AO40" s="26"/>
      <c r="AP40" s="4"/>
      <c r="AQ40" s="26"/>
      <c r="AR40" s="26"/>
      <c r="AS40" s="26"/>
      <c r="AT40" s="26"/>
      <c r="AU40" s="4"/>
      <c r="AV40" s="26"/>
      <c r="AW40" s="26"/>
      <c r="AX40" s="26"/>
      <c r="AY40" s="26"/>
      <c r="AZ40" s="4"/>
      <c r="BA40" s="26"/>
      <c r="BB40" s="26"/>
      <c r="BC40" s="26"/>
      <c r="BD40" s="26"/>
      <c r="BE40" s="4"/>
      <c r="BF40" s="26"/>
      <c r="BG40" s="26"/>
      <c r="BH40" s="26"/>
      <c r="BI40" s="26"/>
      <c r="BJ40" s="4"/>
      <c r="BK40" s="26"/>
      <c r="BL40" s="26"/>
      <c r="BM40" s="27"/>
      <c r="BN40" s="28"/>
      <c r="BO40" s="4"/>
    </row>
    <row r="41" spans="1:67" ht="15" hidden="1">
      <c r="A41" s="22"/>
      <c r="B41" s="23"/>
      <c r="C41" s="23"/>
      <c r="D41" s="24"/>
      <c r="E41" s="25"/>
      <c r="F41" s="26"/>
      <c r="G41" s="26"/>
      <c r="H41" s="26"/>
      <c r="I41" s="4"/>
      <c r="J41" s="26"/>
      <c r="K41" s="26"/>
      <c r="L41" s="26"/>
      <c r="M41" s="4"/>
      <c r="N41" s="26"/>
      <c r="O41" s="26"/>
      <c r="P41" s="26"/>
      <c r="Q41" s="4"/>
      <c r="R41" s="26"/>
      <c r="S41" s="26"/>
      <c r="T41" s="26"/>
      <c r="U41" s="26"/>
      <c r="V41" s="4"/>
      <c r="W41" s="26"/>
      <c r="X41" s="26"/>
      <c r="Y41" s="26"/>
      <c r="Z41" s="26"/>
      <c r="AA41" s="4"/>
      <c r="AB41" s="26"/>
      <c r="AC41" s="26"/>
      <c r="AD41" s="26"/>
      <c r="AE41" s="26"/>
      <c r="AF41" s="4"/>
      <c r="AG41" s="26"/>
      <c r="AH41" s="26"/>
      <c r="AI41" s="26"/>
      <c r="AJ41" s="26"/>
      <c r="AK41" s="4"/>
      <c r="AL41" s="26"/>
      <c r="AM41" s="26"/>
      <c r="AN41" s="26"/>
      <c r="AO41" s="26"/>
      <c r="AP41" s="4"/>
      <c r="AQ41" s="26"/>
      <c r="AR41" s="26"/>
      <c r="AS41" s="26"/>
      <c r="AT41" s="26"/>
      <c r="AU41" s="4"/>
      <c r="AV41" s="26"/>
      <c r="AW41" s="26"/>
      <c r="AX41" s="26"/>
      <c r="AY41" s="26"/>
      <c r="AZ41" s="4"/>
      <c r="BA41" s="26"/>
      <c r="BB41" s="26"/>
      <c r="BC41" s="26"/>
      <c r="BD41" s="26"/>
      <c r="BE41" s="4"/>
      <c r="BF41" s="26"/>
      <c r="BG41" s="26"/>
      <c r="BH41" s="26"/>
      <c r="BI41" s="26"/>
      <c r="BJ41" s="4"/>
      <c r="BK41" s="26"/>
      <c r="BL41" s="26"/>
      <c r="BM41" s="27"/>
      <c r="BN41" s="28"/>
      <c r="BO41" s="4"/>
    </row>
    <row r="42" spans="1:67" ht="24.75">
      <c r="A42" s="22" t="s">
        <v>485</v>
      </c>
      <c r="B42" s="23" t="s">
        <v>233</v>
      </c>
      <c r="C42" s="23" t="s">
        <v>16</v>
      </c>
      <c r="D42" s="24" t="s">
        <v>194</v>
      </c>
      <c r="E42" s="25" t="s">
        <v>486</v>
      </c>
      <c r="F42" s="26">
        <f>SUM(J42+N42)</f>
        <v>0</v>
      </c>
      <c r="G42" s="26">
        <f>SUM(K42+O42)</f>
        <v>3.96</v>
      </c>
      <c r="H42" s="5">
        <v>398280.43</v>
      </c>
      <c r="I42" s="4"/>
      <c r="J42" s="26"/>
      <c r="K42" s="26">
        <v>3.96</v>
      </c>
      <c r="L42" s="26"/>
      <c r="M42" s="4"/>
      <c r="N42" s="26"/>
      <c r="O42" s="26"/>
      <c r="P42" s="26"/>
      <c r="Q42" s="4"/>
      <c r="R42" s="26"/>
      <c r="S42" s="26"/>
      <c r="T42" s="26"/>
      <c r="U42" s="26"/>
      <c r="V42" s="4"/>
      <c r="W42" s="26"/>
      <c r="X42" s="26"/>
      <c r="Y42" s="26"/>
      <c r="Z42" s="26"/>
      <c r="AA42" s="4"/>
      <c r="AB42" s="26"/>
      <c r="AC42" s="26"/>
      <c r="AD42" s="26"/>
      <c r="AE42" s="26"/>
      <c r="AF42" s="4"/>
      <c r="AG42" s="26"/>
      <c r="AH42" s="26"/>
      <c r="AI42" s="26"/>
      <c r="AJ42" s="26"/>
      <c r="AK42" s="4"/>
      <c r="AL42" s="26"/>
      <c r="AM42" s="26"/>
      <c r="AN42" s="26"/>
      <c r="AO42" s="26"/>
      <c r="AP42" s="4"/>
      <c r="AQ42" s="26"/>
      <c r="AR42" s="26"/>
      <c r="AS42" s="26"/>
      <c r="AT42" s="26"/>
      <c r="AU42" s="4"/>
      <c r="AV42" s="26"/>
      <c r="AW42" s="26"/>
      <c r="AX42" s="26"/>
      <c r="AY42" s="26"/>
      <c r="AZ42" s="4"/>
      <c r="BA42" s="26"/>
      <c r="BB42" s="26"/>
      <c r="BC42" s="26"/>
      <c r="BD42" s="26"/>
      <c r="BE42" s="4"/>
      <c r="BF42" s="26"/>
      <c r="BG42" s="26"/>
      <c r="BH42" s="26"/>
      <c r="BI42" s="26"/>
      <c r="BJ42" s="4"/>
      <c r="BK42" s="26"/>
      <c r="BL42" s="26"/>
      <c r="BM42" s="27"/>
      <c r="BN42" s="28"/>
      <c r="BO42" s="4"/>
    </row>
    <row r="43" spans="1:67" s="21" customFormat="1" ht="41.25" customHeight="1">
      <c r="A43" s="15" t="s">
        <v>239</v>
      </c>
      <c r="B43" s="16" t="s">
        <v>15</v>
      </c>
      <c r="C43" s="16" t="s">
        <v>16</v>
      </c>
      <c r="D43" s="17" t="s">
        <v>17</v>
      </c>
      <c r="E43" s="18" t="s">
        <v>240</v>
      </c>
      <c r="F43" s="5">
        <f>SUM(J43+N43)</f>
        <v>3000</v>
      </c>
      <c r="G43" s="5">
        <f>SUM(K43+O43)</f>
        <v>1627.21</v>
      </c>
      <c r="H43" s="5">
        <v>398280.43</v>
      </c>
      <c r="I43" s="4">
        <f t="shared" si="1"/>
        <v>54.240333333333332</v>
      </c>
      <c r="J43" s="5">
        <f>SUM(J45:J49)</f>
        <v>2000</v>
      </c>
      <c r="K43" s="5">
        <f>SUM(K44:K49)</f>
        <v>1291.23</v>
      </c>
      <c r="L43" s="5">
        <v>368373.3</v>
      </c>
      <c r="M43" s="4">
        <f t="shared" si="2"/>
        <v>64.561500000000009</v>
      </c>
      <c r="N43" s="26">
        <f t="shared" ref="N43:O48" si="36">SUM(R43+W43+AB43+AG43+AL43+AQ43+AV43+BA43+BF43+BK43)</f>
        <v>1000</v>
      </c>
      <c r="O43" s="26">
        <f t="shared" si="36"/>
        <v>335.97999999999996</v>
      </c>
      <c r="P43" s="5">
        <v>29907.13</v>
      </c>
      <c r="Q43" s="4">
        <f t="shared" si="4"/>
        <v>33.597999999999992</v>
      </c>
      <c r="R43" s="5">
        <f>SUM(R44:R49)</f>
        <v>67</v>
      </c>
      <c r="S43" s="5">
        <f>SUM(S44:S49)</f>
        <v>11.14</v>
      </c>
      <c r="T43" s="5">
        <v>1466.91</v>
      </c>
      <c r="U43" s="5">
        <v>1390.76</v>
      </c>
      <c r="V43" s="4">
        <f t="shared" si="5"/>
        <v>16.626865671641792</v>
      </c>
      <c r="W43" s="5">
        <f>SUM(W44:W49)</f>
        <v>15</v>
      </c>
      <c r="X43" s="5">
        <f>SUM(X44:X49)</f>
        <v>8.2799999999999994</v>
      </c>
      <c r="Y43" s="5">
        <v>1785.81</v>
      </c>
      <c r="Z43" s="5">
        <v>1733.41</v>
      </c>
      <c r="AA43" s="4">
        <f t="shared" si="6"/>
        <v>55.199999999999996</v>
      </c>
      <c r="AB43" s="5">
        <f>SUM(AB44:AB49)</f>
        <v>606</v>
      </c>
      <c r="AC43" s="5">
        <f>SUM(AC44:AC49)</f>
        <v>181.61</v>
      </c>
      <c r="AD43" s="5">
        <v>8772.0400000000009</v>
      </c>
      <c r="AE43" s="5">
        <v>8596.9699999999993</v>
      </c>
      <c r="AF43" s="4">
        <f t="shared" si="15"/>
        <v>29.96864686468647</v>
      </c>
      <c r="AG43" s="5">
        <f>SUM(AG44:AG49)</f>
        <v>9</v>
      </c>
      <c r="AH43" s="5">
        <f>SUM(AH44:AH49)</f>
        <v>34.79</v>
      </c>
      <c r="AI43" s="5">
        <v>2037.01</v>
      </c>
      <c r="AJ43" s="5">
        <v>2037.01</v>
      </c>
      <c r="AK43" s="4">
        <f t="shared" si="16"/>
        <v>386.55555555555554</v>
      </c>
      <c r="AL43" s="5">
        <f>SUM(AL44:AL49)</f>
        <v>57</v>
      </c>
      <c r="AM43" s="5">
        <f>SUM(AM44:AM49)</f>
        <v>19.5</v>
      </c>
      <c r="AN43" s="5">
        <v>2485.0300000000002</v>
      </c>
      <c r="AO43" s="5">
        <v>2455.96</v>
      </c>
      <c r="AP43" s="4">
        <f t="shared" si="17"/>
        <v>34.210526315789473</v>
      </c>
      <c r="AQ43" s="5">
        <f>SUM(AQ44:AQ49)</f>
        <v>36</v>
      </c>
      <c r="AR43" s="5">
        <f>SUM(AR44:AR49)</f>
        <v>31.47</v>
      </c>
      <c r="AS43" s="5">
        <v>1606.25</v>
      </c>
      <c r="AT43" s="5">
        <v>1561.6</v>
      </c>
      <c r="AU43" s="4">
        <f t="shared" si="18"/>
        <v>87.416666666666671</v>
      </c>
      <c r="AV43" s="5">
        <f>SUM(AV44:AV49)</f>
        <v>7</v>
      </c>
      <c r="AW43" s="5">
        <f>SUM(AW44:AW49)</f>
        <v>0.65</v>
      </c>
      <c r="AX43" s="5">
        <v>1761.95</v>
      </c>
      <c r="AY43" s="5">
        <v>1755.35</v>
      </c>
      <c r="AZ43" s="4">
        <f t="shared" si="19"/>
        <v>9.2857142857142865</v>
      </c>
      <c r="BA43" s="5">
        <f>SUM(BA44:BA49)</f>
        <v>128</v>
      </c>
      <c r="BB43" s="5">
        <f>SUM(BB44:BB49)</f>
        <v>26.7</v>
      </c>
      <c r="BC43" s="5">
        <v>1613.96</v>
      </c>
      <c r="BD43" s="5">
        <v>1587.86</v>
      </c>
      <c r="BE43" s="4">
        <f t="shared" si="20"/>
        <v>20.859375</v>
      </c>
      <c r="BF43" s="5">
        <f>SUM(BF44:BF49)</f>
        <v>75</v>
      </c>
      <c r="BG43" s="5">
        <f>SUM(BG44:BG49)</f>
        <v>20.139999999999997</v>
      </c>
      <c r="BH43" s="5">
        <v>6725.25</v>
      </c>
      <c r="BI43" s="5">
        <v>6725.25</v>
      </c>
      <c r="BJ43" s="4">
        <f t="shared" si="21"/>
        <v>26.853333333333328</v>
      </c>
      <c r="BK43" s="5">
        <f>SUM(BK44:BK49)</f>
        <v>0</v>
      </c>
      <c r="BL43" s="5">
        <f>SUM(BL44:BL49)</f>
        <v>1.7</v>
      </c>
      <c r="BM43" s="19">
        <v>1652.92</v>
      </c>
      <c r="BN43" s="20">
        <v>1652.92</v>
      </c>
      <c r="BO43" s="4"/>
    </row>
    <row r="44" spans="1:67" ht="42" hidden="1" customHeight="1">
      <c r="A44" s="22"/>
      <c r="B44" s="23"/>
      <c r="C44" s="23"/>
      <c r="D44" s="24"/>
      <c r="E44" s="25"/>
      <c r="F44" s="5"/>
      <c r="G44" s="5"/>
      <c r="H44" s="26"/>
      <c r="I44" s="6"/>
      <c r="J44" s="26"/>
      <c r="K44" s="26"/>
      <c r="L44" s="26"/>
      <c r="M44" s="4"/>
      <c r="N44" s="26"/>
      <c r="O44" s="26"/>
      <c r="P44" s="26"/>
      <c r="Q44" s="4"/>
      <c r="R44" s="26"/>
      <c r="S44" s="26"/>
      <c r="T44" s="26"/>
      <c r="U44" s="26"/>
      <c r="V44" s="4"/>
      <c r="W44" s="26"/>
      <c r="X44" s="26"/>
      <c r="Y44" s="26"/>
      <c r="Z44" s="26"/>
      <c r="AA44" s="4"/>
      <c r="AB44" s="26"/>
      <c r="AC44" s="26"/>
      <c r="AD44" s="26"/>
      <c r="AE44" s="26"/>
      <c r="AF44" s="4"/>
      <c r="AG44" s="26"/>
      <c r="AH44" s="26"/>
      <c r="AI44" s="26"/>
      <c r="AJ44" s="26"/>
      <c r="AK44" s="4"/>
      <c r="AL44" s="26"/>
      <c r="AM44" s="26"/>
      <c r="AN44" s="26"/>
      <c r="AO44" s="26"/>
      <c r="AP44" s="4"/>
      <c r="AQ44" s="26"/>
      <c r="AR44" s="26"/>
      <c r="AS44" s="26"/>
      <c r="AT44" s="26"/>
      <c r="AU44" s="4"/>
      <c r="AV44" s="26"/>
      <c r="AW44" s="26"/>
      <c r="AX44" s="26"/>
      <c r="AY44" s="26"/>
      <c r="AZ44" s="4"/>
      <c r="BA44" s="26"/>
      <c r="BB44" s="26"/>
      <c r="BC44" s="26"/>
      <c r="BD44" s="26"/>
      <c r="BE44" s="4"/>
      <c r="BF44" s="26"/>
      <c r="BG44" s="26"/>
      <c r="BH44" s="26"/>
      <c r="BI44" s="26"/>
      <c r="BJ44" s="4"/>
      <c r="BK44" s="26"/>
      <c r="BL44" s="26"/>
      <c r="BM44" s="27"/>
      <c r="BN44" s="28"/>
      <c r="BO44" s="4"/>
    </row>
    <row r="45" spans="1:67" ht="65.25" customHeight="1">
      <c r="A45" s="22" t="s">
        <v>242</v>
      </c>
      <c r="B45" s="23" t="s">
        <v>212</v>
      </c>
      <c r="C45" s="23" t="s">
        <v>16</v>
      </c>
      <c r="D45" s="24" t="s">
        <v>241</v>
      </c>
      <c r="E45" s="25" t="s">
        <v>243</v>
      </c>
      <c r="F45" s="26">
        <f t="shared" ref="F45:G49" si="37">SUM(J45+N45)</f>
        <v>2000</v>
      </c>
      <c r="G45" s="26">
        <f t="shared" si="37"/>
        <v>635.74</v>
      </c>
      <c r="H45" s="26"/>
      <c r="I45" s="6">
        <f t="shared" ref="I45" si="38">IF(G45=0,0,G45/F45*100)</f>
        <v>31.786999999999999</v>
      </c>
      <c r="J45" s="26">
        <v>1000</v>
      </c>
      <c r="K45" s="26">
        <v>317.87</v>
      </c>
      <c r="L45" s="26"/>
      <c r="M45" s="6">
        <f t="shared" si="2"/>
        <v>31.786999999999999</v>
      </c>
      <c r="N45" s="26">
        <f t="shared" si="36"/>
        <v>1000</v>
      </c>
      <c r="O45" s="26">
        <f t="shared" si="36"/>
        <v>317.86999999999995</v>
      </c>
      <c r="P45" s="26"/>
      <c r="Q45" s="6">
        <f t="shared" si="4"/>
        <v>31.786999999999992</v>
      </c>
      <c r="R45" s="26">
        <v>67</v>
      </c>
      <c r="S45" s="26">
        <v>11.14</v>
      </c>
      <c r="T45" s="26"/>
      <c r="U45" s="26"/>
      <c r="V45" s="6">
        <f t="shared" si="5"/>
        <v>16.626865671641792</v>
      </c>
      <c r="W45" s="26">
        <v>15</v>
      </c>
      <c r="X45" s="26">
        <v>8.2799999999999994</v>
      </c>
      <c r="Y45" s="26"/>
      <c r="Z45" s="26"/>
      <c r="AA45" s="6">
        <f t="shared" si="6"/>
        <v>55.199999999999996</v>
      </c>
      <c r="AB45" s="26">
        <v>606</v>
      </c>
      <c r="AC45" s="26">
        <v>165.81</v>
      </c>
      <c r="AD45" s="26"/>
      <c r="AE45" s="26"/>
      <c r="AF45" s="6">
        <f t="shared" si="15"/>
        <v>27.361386138613863</v>
      </c>
      <c r="AG45" s="26">
        <v>9</v>
      </c>
      <c r="AH45" s="26">
        <v>34.79</v>
      </c>
      <c r="AI45" s="26"/>
      <c r="AJ45" s="26"/>
      <c r="AK45" s="6">
        <f t="shared" si="16"/>
        <v>386.55555555555554</v>
      </c>
      <c r="AL45" s="26">
        <v>57</v>
      </c>
      <c r="AM45" s="26">
        <v>19.5</v>
      </c>
      <c r="AN45" s="26"/>
      <c r="AO45" s="26"/>
      <c r="AP45" s="6">
        <f t="shared" si="17"/>
        <v>34.210526315789473</v>
      </c>
      <c r="AQ45" s="26">
        <v>36</v>
      </c>
      <c r="AR45" s="26">
        <v>31.47</v>
      </c>
      <c r="AS45" s="26"/>
      <c r="AT45" s="26"/>
      <c r="AU45" s="6">
        <f t="shared" si="18"/>
        <v>87.416666666666671</v>
      </c>
      <c r="AV45" s="26">
        <v>7</v>
      </c>
      <c r="AW45" s="26">
        <v>0.65</v>
      </c>
      <c r="AX45" s="26"/>
      <c r="AY45" s="26"/>
      <c r="AZ45" s="6">
        <f t="shared" si="19"/>
        <v>9.2857142857142865</v>
      </c>
      <c r="BA45" s="26">
        <v>128</v>
      </c>
      <c r="BB45" s="26">
        <v>26.7</v>
      </c>
      <c r="BC45" s="26"/>
      <c r="BD45" s="26"/>
      <c r="BE45" s="6">
        <f t="shared" si="20"/>
        <v>20.859375</v>
      </c>
      <c r="BF45" s="26">
        <v>75</v>
      </c>
      <c r="BG45" s="26">
        <v>17.829999999999998</v>
      </c>
      <c r="BH45" s="26"/>
      <c r="BI45" s="26"/>
      <c r="BJ45" s="6">
        <f t="shared" si="21"/>
        <v>23.773333333333333</v>
      </c>
      <c r="BK45" s="26"/>
      <c r="BL45" s="26">
        <v>1.7</v>
      </c>
      <c r="BM45" s="27"/>
      <c r="BN45" s="28"/>
      <c r="BO45" s="6"/>
    </row>
    <row r="46" spans="1:67" ht="90" customHeight="1">
      <c r="A46" s="22" t="s">
        <v>244</v>
      </c>
      <c r="B46" s="23" t="s">
        <v>233</v>
      </c>
      <c r="C46" s="23" t="s">
        <v>16</v>
      </c>
      <c r="D46" s="24" t="s">
        <v>241</v>
      </c>
      <c r="E46" s="25" t="s">
        <v>245</v>
      </c>
      <c r="F46" s="26">
        <f t="shared" si="37"/>
        <v>0</v>
      </c>
      <c r="G46" s="26">
        <f t="shared" si="37"/>
        <v>7.46</v>
      </c>
      <c r="H46" s="26"/>
      <c r="I46" s="6"/>
      <c r="J46" s="26"/>
      <c r="K46" s="26">
        <v>7.46</v>
      </c>
      <c r="L46" s="26"/>
      <c r="M46" s="4"/>
      <c r="N46" s="26"/>
      <c r="O46" s="26"/>
      <c r="P46" s="26"/>
      <c r="Q46" s="4"/>
      <c r="R46" s="26"/>
      <c r="S46" s="26"/>
      <c r="T46" s="26"/>
      <c r="U46" s="26"/>
      <c r="V46" s="4"/>
      <c r="W46" s="26"/>
      <c r="X46" s="26"/>
      <c r="Y46" s="26"/>
      <c r="Z46" s="26"/>
      <c r="AA46" s="4"/>
      <c r="AB46" s="26"/>
      <c r="AC46" s="26"/>
      <c r="AD46" s="26"/>
      <c r="AE46" s="26"/>
      <c r="AF46" s="4"/>
      <c r="AG46" s="26"/>
      <c r="AH46" s="26"/>
      <c r="AI46" s="26"/>
      <c r="AJ46" s="26"/>
      <c r="AK46" s="4"/>
      <c r="AL46" s="26"/>
      <c r="AM46" s="26"/>
      <c r="AN46" s="26"/>
      <c r="AO46" s="26"/>
      <c r="AP46" s="4"/>
      <c r="AQ46" s="26"/>
      <c r="AR46" s="26"/>
      <c r="AS46" s="26"/>
      <c r="AT46" s="26"/>
      <c r="AU46" s="4"/>
      <c r="AV46" s="26"/>
      <c r="AW46" s="26"/>
      <c r="AX46" s="26"/>
      <c r="AY46" s="26"/>
      <c r="AZ46" s="4"/>
      <c r="BA46" s="26"/>
      <c r="BB46" s="26"/>
      <c r="BC46" s="26"/>
      <c r="BD46" s="26"/>
      <c r="BE46" s="4"/>
      <c r="BF46" s="26"/>
      <c r="BG46" s="26"/>
      <c r="BH46" s="26"/>
      <c r="BI46" s="26"/>
      <c r="BJ46" s="4"/>
      <c r="BK46" s="26"/>
      <c r="BL46" s="26"/>
      <c r="BM46" s="27"/>
      <c r="BN46" s="28"/>
      <c r="BO46" s="4"/>
    </row>
    <row r="47" spans="1:67" ht="63" customHeight="1">
      <c r="A47" s="22" t="s">
        <v>246</v>
      </c>
      <c r="B47" s="23" t="s">
        <v>233</v>
      </c>
      <c r="C47" s="23" t="s">
        <v>16</v>
      </c>
      <c r="D47" s="24" t="s">
        <v>241</v>
      </c>
      <c r="E47" s="25" t="s">
        <v>489</v>
      </c>
      <c r="F47" s="5">
        <f t="shared" si="37"/>
        <v>710</v>
      </c>
      <c r="G47" s="5">
        <f t="shared" si="37"/>
        <v>672.67</v>
      </c>
      <c r="H47" s="26"/>
      <c r="I47" s="6">
        <f t="shared" ref="I47" si="39">IF(G47=0,0,G47/F47*100)</f>
        <v>94.742253521126756</v>
      </c>
      <c r="J47" s="26">
        <v>710</v>
      </c>
      <c r="K47" s="26">
        <v>672.67</v>
      </c>
      <c r="L47" s="26"/>
      <c r="M47" s="6">
        <f t="shared" ref="M47" si="40">IF(K47=0,0,K47/J47*100)</f>
        <v>94.742253521126756</v>
      </c>
      <c r="N47" s="26">
        <f t="shared" ref="N47:O47" si="41">SUM(R47+W47+AB47+AG47+AL47+AQ47+AV47+BA47+BF47+BK47)</f>
        <v>0</v>
      </c>
      <c r="O47" s="26">
        <f t="shared" si="41"/>
        <v>0</v>
      </c>
      <c r="P47" s="26"/>
      <c r="Q47" s="6"/>
      <c r="R47" s="26"/>
      <c r="S47" s="26"/>
      <c r="T47" s="26"/>
      <c r="U47" s="26"/>
      <c r="V47" s="6"/>
      <c r="W47" s="26"/>
      <c r="X47" s="26"/>
      <c r="Y47" s="26"/>
      <c r="Z47" s="26"/>
      <c r="AA47" s="6"/>
      <c r="AB47" s="26"/>
      <c r="AC47" s="26"/>
      <c r="AD47" s="26"/>
      <c r="AE47" s="26"/>
      <c r="AF47" s="6"/>
      <c r="AG47" s="26"/>
      <c r="AH47" s="26"/>
      <c r="AI47" s="26"/>
      <c r="AJ47" s="26"/>
      <c r="AK47" s="6"/>
      <c r="AL47" s="26"/>
      <c r="AM47" s="26"/>
      <c r="AN47" s="26"/>
      <c r="AO47" s="26"/>
      <c r="AP47" s="6"/>
      <c r="AQ47" s="26"/>
      <c r="AR47" s="26"/>
      <c r="AS47" s="26"/>
      <c r="AT47" s="26"/>
      <c r="AU47" s="6"/>
      <c r="AV47" s="26"/>
      <c r="AW47" s="26"/>
      <c r="AX47" s="26"/>
      <c r="AY47" s="26"/>
      <c r="AZ47" s="6"/>
      <c r="BA47" s="26"/>
      <c r="BB47" s="26"/>
      <c r="BC47" s="26"/>
      <c r="BD47" s="26"/>
      <c r="BE47" s="6"/>
      <c r="BF47" s="26"/>
      <c r="BG47" s="26"/>
      <c r="BH47" s="26"/>
      <c r="BI47" s="26"/>
      <c r="BJ47" s="6"/>
      <c r="BK47" s="26"/>
      <c r="BL47" s="26"/>
      <c r="BM47" s="27"/>
      <c r="BN47" s="28"/>
      <c r="BO47" s="6"/>
    </row>
    <row r="48" spans="1:67" ht="50.25" customHeight="1">
      <c r="A48" s="22" t="s">
        <v>246</v>
      </c>
      <c r="B48" s="23" t="s">
        <v>212</v>
      </c>
      <c r="C48" s="23" t="s">
        <v>16</v>
      </c>
      <c r="D48" s="24" t="s">
        <v>241</v>
      </c>
      <c r="E48" s="25" t="s">
        <v>247</v>
      </c>
      <c r="F48" s="26">
        <f t="shared" si="37"/>
        <v>0</v>
      </c>
      <c r="G48" s="26">
        <f t="shared" si="37"/>
        <v>18.11</v>
      </c>
      <c r="H48" s="26"/>
      <c r="I48" s="6"/>
      <c r="J48" s="26"/>
      <c r="K48" s="26"/>
      <c r="L48" s="26"/>
      <c r="M48" s="6"/>
      <c r="N48" s="26">
        <f t="shared" si="36"/>
        <v>0</v>
      </c>
      <c r="O48" s="26">
        <f t="shared" si="36"/>
        <v>18.11</v>
      </c>
      <c r="P48" s="26"/>
      <c r="Q48" s="6"/>
      <c r="R48" s="26"/>
      <c r="S48" s="26"/>
      <c r="T48" s="26"/>
      <c r="U48" s="26"/>
      <c r="V48" s="6"/>
      <c r="W48" s="26"/>
      <c r="X48" s="26"/>
      <c r="Y48" s="26"/>
      <c r="Z48" s="26"/>
      <c r="AA48" s="6"/>
      <c r="AB48" s="26"/>
      <c r="AC48" s="26">
        <v>15.8</v>
      </c>
      <c r="AD48" s="26"/>
      <c r="AE48" s="26"/>
      <c r="AF48" s="6"/>
      <c r="AG48" s="26"/>
      <c r="AH48" s="26"/>
      <c r="AI48" s="26"/>
      <c r="AJ48" s="26"/>
      <c r="AK48" s="6"/>
      <c r="AL48" s="26"/>
      <c r="AM48" s="26"/>
      <c r="AN48" s="26"/>
      <c r="AO48" s="26"/>
      <c r="AP48" s="6"/>
      <c r="AQ48" s="26"/>
      <c r="AR48" s="26"/>
      <c r="AS48" s="26"/>
      <c r="AT48" s="26"/>
      <c r="AU48" s="6"/>
      <c r="AV48" s="26"/>
      <c r="AW48" s="26"/>
      <c r="AX48" s="26"/>
      <c r="AY48" s="26"/>
      <c r="AZ48" s="6"/>
      <c r="BA48" s="26"/>
      <c r="BB48" s="26"/>
      <c r="BC48" s="26"/>
      <c r="BD48" s="26"/>
      <c r="BE48" s="6"/>
      <c r="BF48" s="26"/>
      <c r="BG48" s="26">
        <v>2.31</v>
      </c>
      <c r="BH48" s="26"/>
      <c r="BI48" s="26"/>
      <c r="BJ48" s="6"/>
      <c r="BK48" s="26"/>
      <c r="BL48" s="26"/>
      <c r="BM48" s="27"/>
      <c r="BN48" s="28"/>
      <c r="BO48" s="6"/>
    </row>
    <row r="49" spans="1:67" ht="66.75" customHeight="1">
      <c r="A49" s="22" t="s">
        <v>248</v>
      </c>
      <c r="B49" s="23" t="s">
        <v>233</v>
      </c>
      <c r="C49" s="23" t="s">
        <v>16</v>
      </c>
      <c r="D49" s="24" t="s">
        <v>241</v>
      </c>
      <c r="E49" s="25" t="s">
        <v>249</v>
      </c>
      <c r="F49" s="26">
        <f t="shared" si="37"/>
        <v>290</v>
      </c>
      <c r="G49" s="26">
        <f t="shared" si="37"/>
        <v>293.23</v>
      </c>
      <c r="H49" s="5">
        <v>398280.43</v>
      </c>
      <c r="I49" s="6">
        <f t="shared" ref="I49" si="42">IF(G49=0,0,G49/F49*100)</f>
        <v>101.11379310344827</v>
      </c>
      <c r="J49" s="26">
        <v>290</v>
      </c>
      <c r="K49" s="26">
        <v>293.23</v>
      </c>
      <c r="L49" s="26"/>
      <c r="M49" s="6">
        <f t="shared" si="2"/>
        <v>101.11379310344827</v>
      </c>
      <c r="N49" s="26"/>
      <c r="O49" s="26"/>
      <c r="P49" s="26"/>
      <c r="Q49" s="6">
        <f t="shared" si="4"/>
        <v>0</v>
      </c>
      <c r="R49" s="26"/>
      <c r="S49" s="26"/>
      <c r="T49" s="26"/>
      <c r="U49" s="26"/>
      <c r="V49" s="6">
        <f t="shared" si="5"/>
        <v>0</v>
      </c>
      <c r="W49" s="26"/>
      <c r="X49" s="26"/>
      <c r="Y49" s="26"/>
      <c r="Z49" s="26"/>
      <c r="AA49" s="6">
        <f t="shared" si="6"/>
        <v>0</v>
      </c>
      <c r="AB49" s="26"/>
      <c r="AC49" s="26"/>
      <c r="AD49" s="26"/>
      <c r="AE49" s="26"/>
      <c r="AF49" s="6">
        <f t="shared" si="15"/>
        <v>0</v>
      </c>
      <c r="AG49" s="26"/>
      <c r="AH49" s="26"/>
      <c r="AI49" s="26"/>
      <c r="AJ49" s="26"/>
      <c r="AK49" s="6">
        <f t="shared" si="16"/>
        <v>0</v>
      </c>
      <c r="AL49" s="26"/>
      <c r="AM49" s="26"/>
      <c r="AN49" s="26"/>
      <c r="AO49" s="26"/>
      <c r="AP49" s="6">
        <f t="shared" si="17"/>
        <v>0</v>
      </c>
      <c r="AQ49" s="26"/>
      <c r="AR49" s="26"/>
      <c r="AS49" s="26"/>
      <c r="AT49" s="26"/>
      <c r="AU49" s="6">
        <f t="shared" si="18"/>
        <v>0</v>
      </c>
      <c r="AV49" s="26"/>
      <c r="AW49" s="26"/>
      <c r="AX49" s="26"/>
      <c r="AY49" s="26"/>
      <c r="AZ49" s="6">
        <f t="shared" si="19"/>
        <v>0</v>
      </c>
      <c r="BA49" s="26"/>
      <c r="BB49" s="26"/>
      <c r="BC49" s="26"/>
      <c r="BD49" s="26"/>
      <c r="BE49" s="6">
        <f t="shared" si="20"/>
        <v>0</v>
      </c>
      <c r="BF49" s="26"/>
      <c r="BG49" s="26"/>
      <c r="BH49" s="26"/>
      <c r="BI49" s="26"/>
      <c r="BJ49" s="6">
        <f t="shared" si="21"/>
        <v>0</v>
      </c>
      <c r="BK49" s="26"/>
      <c r="BL49" s="26"/>
      <c r="BM49" s="27"/>
      <c r="BN49" s="28"/>
      <c r="BO49" s="6">
        <f t="shared" si="22"/>
        <v>0</v>
      </c>
    </row>
    <row r="50" spans="1:67" s="21" customFormat="1" ht="24">
      <c r="A50" s="15" t="s">
        <v>250</v>
      </c>
      <c r="B50" s="16" t="s">
        <v>15</v>
      </c>
      <c r="C50" s="16" t="s">
        <v>16</v>
      </c>
      <c r="D50" s="17" t="s">
        <v>17</v>
      </c>
      <c r="E50" s="18" t="s">
        <v>251</v>
      </c>
      <c r="F50" s="5">
        <f>SUM(F51)</f>
        <v>668</v>
      </c>
      <c r="G50" s="5">
        <f>SUM(G51)</f>
        <v>316.56</v>
      </c>
      <c r="H50" s="5">
        <v>398280.43</v>
      </c>
      <c r="I50" s="4">
        <f t="shared" si="1"/>
        <v>47.389221556886227</v>
      </c>
      <c r="J50" s="5">
        <f>SUM(J51)</f>
        <v>668</v>
      </c>
      <c r="K50" s="5">
        <f>SUM(K51)</f>
        <v>316.56</v>
      </c>
      <c r="L50" s="5">
        <v>368373.3</v>
      </c>
      <c r="M50" s="4">
        <f t="shared" si="2"/>
        <v>47.389221556886227</v>
      </c>
      <c r="N50" s="5"/>
      <c r="O50" s="5"/>
      <c r="P50" s="5">
        <v>29907.13</v>
      </c>
      <c r="Q50" s="4">
        <f t="shared" si="4"/>
        <v>0</v>
      </c>
      <c r="R50" s="5"/>
      <c r="S50" s="5"/>
      <c r="T50" s="5">
        <v>1466.91</v>
      </c>
      <c r="U50" s="5">
        <v>1390.76</v>
      </c>
      <c r="V50" s="4">
        <f t="shared" si="5"/>
        <v>0</v>
      </c>
      <c r="W50" s="5"/>
      <c r="X50" s="5"/>
      <c r="Y50" s="5">
        <v>1785.81</v>
      </c>
      <c r="Z50" s="5">
        <v>1733.41</v>
      </c>
      <c r="AA50" s="4">
        <f t="shared" si="6"/>
        <v>0</v>
      </c>
      <c r="AB50" s="5"/>
      <c r="AC50" s="5"/>
      <c r="AD50" s="5">
        <v>8772.0400000000009</v>
      </c>
      <c r="AE50" s="5">
        <v>8596.9699999999993</v>
      </c>
      <c r="AF50" s="4">
        <f t="shared" si="15"/>
        <v>0</v>
      </c>
      <c r="AG50" s="5"/>
      <c r="AH50" s="5"/>
      <c r="AI50" s="5">
        <v>2037.01</v>
      </c>
      <c r="AJ50" s="5">
        <v>2037.01</v>
      </c>
      <c r="AK50" s="4">
        <f t="shared" si="16"/>
        <v>0</v>
      </c>
      <c r="AL50" s="5"/>
      <c r="AM50" s="5"/>
      <c r="AN50" s="5">
        <v>2485.0300000000002</v>
      </c>
      <c r="AO50" s="5">
        <v>2455.96</v>
      </c>
      <c r="AP50" s="4">
        <f t="shared" si="17"/>
        <v>0</v>
      </c>
      <c r="AQ50" s="5"/>
      <c r="AR50" s="5"/>
      <c r="AS50" s="5">
        <v>1606.25</v>
      </c>
      <c r="AT50" s="5">
        <v>1561.6</v>
      </c>
      <c r="AU50" s="4">
        <f t="shared" si="18"/>
        <v>0</v>
      </c>
      <c r="AV50" s="5"/>
      <c r="AW50" s="5"/>
      <c r="AX50" s="5">
        <v>1761.95</v>
      </c>
      <c r="AY50" s="5">
        <v>1755.35</v>
      </c>
      <c r="AZ50" s="4">
        <f t="shared" si="19"/>
        <v>0</v>
      </c>
      <c r="BA50" s="5"/>
      <c r="BB50" s="5"/>
      <c r="BC50" s="5">
        <v>1613.96</v>
      </c>
      <c r="BD50" s="5">
        <v>1587.86</v>
      </c>
      <c r="BE50" s="4">
        <f t="shared" si="20"/>
        <v>0</v>
      </c>
      <c r="BF50" s="5"/>
      <c r="BG50" s="5"/>
      <c r="BH50" s="5">
        <v>6725.25</v>
      </c>
      <c r="BI50" s="5">
        <v>6725.25</v>
      </c>
      <c r="BJ50" s="4">
        <f t="shared" si="21"/>
        <v>0</v>
      </c>
      <c r="BK50" s="5"/>
      <c r="BL50" s="5"/>
      <c r="BM50" s="19">
        <v>1652.92</v>
      </c>
      <c r="BN50" s="20">
        <v>1652.92</v>
      </c>
      <c r="BO50" s="4">
        <f t="shared" si="22"/>
        <v>0</v>
      </c>
    </row>
    <row r="51" spans="1:67" ht="15">
      <c r="A51" s="22" t="s">
        <v>252</v>
      </c>
      <c r="B51" s="23" t="s">
        <v>193</v>
      </c>
      <c r="C51" s="23" t="s">
        <v>16</v>
      </c>
      <c r="D51" s="24" t="s">
        <v>241</v>
      </c>
      <c r="E51" s="25" t="s">
        <v>253</v>
      </c>
      <c r="F51" s="26">
        <f>SUM(J51+N51)</f>
        <v>668</v>
      </c>
      <c r="G51" s="26">
        <f>SUM(K51+O51)</f>
        <v>316.56</v>
      </c>
      <c r="H51" s="26">
        <v>398280.43</v>
      </c>
      <c r="I51" s="6">
        <f t="shared" si="1"/>
        <v>47.389221556886227</v>
      </c>
      <c r="J51" s="26">
        <v>668</v>
      </c>
      <c r="K51" s="26">
        <v>316.56</v>
      </c>
      <c r="L51" s="26"/>
      <c r="M51" s="6">
        <f t="shared" si="2"/>
        <v>47.389221556886227</v>
      </c>
      <c r="N51" s="26"/>
      <c r="O51" s="26"/>
      <c r="P51" s="26"/>
      <c r="Q51" s="6">
        <f t="shared" si="4"/>
        <v>0</v>
      </c>
      <c r="R51" s="26"/>
      <c r="S51" s="26"/>
      <c r="T51" s="26"/>
      <c r="U51" s="26"/>
      <c r="V51" s="6">
        <f t="shared" si="5"/>
        <v>0</v>
      </c>
      <c r="W51" s="26"/>
      <c r="X51" s="26"/>
      <c r="Y51" s="26"/>
      <c r="Z51" s="26"/>
      <c r="AA51" s="6">
        <f t="shared" si="6"/>
        <v>0</v>
      </c>
      <c r="AB51" s="26"/>
      <c r="AC51" s="26"/>
      <c r="AD51" s="26"/>
      <c r="AE51" s="26"/>
      <c r="AF51" s="6">
        <f t="shared" si="15"/>
        <v>0</v>
      </c>
      <c r="AG51" s="26"/>
      <c r="AH51" s="26"/>
      <c r="AI51" s="26"/>
      <c r="AJ51" s="26"/>
      <c r="AK51" s="6">
        <f t="shared" si="16"/>
        <v>0</v>
      </c>
      <c r="AL51" s="26"/>
      <c r="AM51" s="26"/>
      <c r="AN51" s="26"/>
      <c r="AO51" s="26"/>
      <c r="AP51" s="6">
        <f t="shared" si="17"/>
        <v>0</v>
      </c>
      <c r="AQ51" s="26"/>
      <c r="AR51" s="26"/>
      <c r="AS51" s="26"/>
      <c r="AT51" s="26"/>
      <c r="AU51" s="6">
        <f t="shared" si="18"/>
        <v>0</v>
      </c>
      <c r="AV51" s="26"/>
      <c r="AW51" s="26"/>
      <c r="AX51" s="26"/>
      <c r="AY51" s="26"/>
      <c r="AZ51" s="6">
        <f t="shared" si="19"/>
        <v>0</v>
      </c>
      <c r="BA51" s="26"/>
      <c r="BB51" s="26"/>
      <c r="BC51" s="26"/>
      <c r="BD51" s="26"/>
      <c r="BE51" s="6">
        <f t="shared" si="20"/>
        <v>0</v>
      </c>
      <c r="BF51" s="26"/>
      <c r="BG51" s="26"/>
      <c r="BH51" s="26"/>
      <c r="BI51" s="26"/>
      <c r="BJ51" s="6">
        <f t="shared" si="21"/>
        <v>0</v>
      </c>
      <c r="BK51" s="26"/>
      <c r="BL51" s="26"/>
      <c r="BM51" s="27"/>
      <c r="BN51" s="28"/>
      <c r="BO51" s="6">
        <f t="shared" si="22"/>
        <v>0</v>
      </c>
    </row>
    <row r="52" spans="1:67" s="21" customFormat="1" ht="24">
      <c r="A52" s="15" t="s">
        <v>254</v>
      </c>
      <c r="B52" s="16" t="s">
        <v>15</v>
      </c>
      <c r="C52" s="16" t="s">
        <v>16</v>
      </c>
      <c r="D52" s="17" t="s">
        <v>17</v>
      </c>
      <c r="E52" s="18" t="s">
        <v>255</v>
      </c>
      <c r="F52" s="5">
        <f>SUM(F53)</f>
        <v>0</v>
      </c>
      <c r="G52" s="5">
        <f t="shared" ref="G52:H52" si="43">SUM(G53)</f>
        <v>1</v>
      </c>
      <c r="H52" s="5">
        <f t="shared" si="43"/>
        <v>398280.43</v>
      </c>
      <c r="I52" s="5"/>
      <c r="J52" s="5">
        <f>SUM(J53)</f>
        <v>0</v>
      </c>
      <c r="K52" s="5">
        <f>SUM(K53)</f>
        <v>1</v>
      </c>
      <c r="L52" s="5">
        <v>368373.3</v>
      </c>
      <c r="M52" s="4"/>
      <c r="N52" s="5"/>
      <c r="O52" s="5"/>
      <c r="P52" s="5">
        <v>29907.13</v>
      </c>
      <c r="Q52" s="4"/>
      <c r="R52" s="5"/>
      <c r="S52" s="5"/>
      <c r="T52" s="5">
        <v>1466.91</v>
      </c>
      <c r="U52" s="5">
        <v>1390.76</v>
      </c>
      <c r="V52" s="4"/>
      <c r="W52" s="5"/>
      <c r="X52" s="5"/>
      <c r="Y52" s="5">
        <v>1785.81</v>
      </c>
      <c r="Z52" s="5">
        <v>1733.41</v>
      </c>
      <c r="AA52" s="4"/>
      <c r="AB52" s="5"/>
      <c r="AC52" s="5"/>
      <c r="AD52" s="5">
        <v>8772.0400000000009</v>
      </c>
      <c r="AE52" s="5">
        <v>8596.9699999999993</v>
      </c>
      <c r="AF52" s="4"/>
      <c r="AG52" s="5"/>
      <c r="AH52" s="5"/>
      <c r="AI52" s="5">
        <v>2037.01</v>
      </c>
      <c r="AJ52" s="5">
        <v>2037.01</v>
      </c>
      <c r="AK52" s="4"/>
      <c r="AL52" s="5"/>
      <c r="AM52" s="5"/>
      <c r="AN52" s="5">
        <v>2485.0300000000002</v>
      </c>
      <c r="AO52" s="5">
        <v>2455.96</v>
      </c>
      <c r="AP52" s="4"/>
      <c r="AQ52" s="5"/>
      <c r="AR52" s="5"/>
      <c r="AS52" s="5">
        <v>1606.25</v>
      </c>
      <c r="AT52" s="5">
        <v>1561.6</v>
      </c>
      <c r="AU52" s="4"/>
      <c r="AV52" s="5"/>
      <c r="AW52" s="5"/>
      <c r="AX52" s="5">
        <v>1761.95</v>
      </c>
      <c r="AY52" s="5">
        <v>1755.35</v>
      </c>
      <c r="AZ52" s="4"/>
      <c r="BA52" s="5"/>
      <c r="BB52" s="5"/>
      <c r="BC52" s="5">
        <v>1613.96</v>
      </c>
      <c r="BD52" s="5">
        <v>1587.86</v>
      </c>
      <c r="BE52" s="4"/>
      <c r="BF52" s="5"/>
      <c r="BG52" s="5"/>
      <c r="BH52" s="5">
        <v>6725.25</v>
      </c>
      <c r="BI52" s="5">
        <v>6725.25</v>
      </c>
      <c r="BJ52" s="4"/>
      <c r="BK52" s="5"/>
      <c r="BL52" s="5"/>
      <c r="BM52" s="19">
        <v>1652.92</v>
      </c>
      <c r="BN52" s="20">
        <v>1652.92</v>
      </c>
      <c r="BO52" s="4"/>
    </row>
    <row r="53" spans="1:67" ht="36.75">
      <c r="A53" s="22" t="s">
        <v>256</v>
      </c>
      <c r="B53" s="23" t="s">
        <v>233</v>
      </c>
      <c r="C53" s="23" t="s">
        <v>16</v>
      </c>
      <c r="D53" s="24" t="s">
        <v>257</v>
      </c>
      <c r="E53" s="25" t="s">
        <v>258</v>
      </c>
      <c r="F53" s="26">
        <f t="shared" ref="F53:G55" si="44">SUM(J53+N53)</f>
        <v>0</v>
      </c>
      <c r="G53" s="26">
        <f t="shared" si="44"/>
        <v>1</v>
      </c>
      <c r="H53" s="26">
        <v>398280.43</v>
      </c>
      <c r="I53" s="6"/>
      <c r="J53" s="26"/>
      <c r="K53" s="26">
        <v>1</v>
      </c>
      <c r="L53" s="26"/>
      <c r="M53" s="4"/>
      <c r="N53" s="26"/>
      <c r="O53" s="26"/>
      <c r="P53" s="26"/>
      <c r="Q53" s="4"/>
      <c r="R53" s="26"/>
      <c r="S53" s="26"/>
      <c r="T53" s="26"/>
      <c r="U53" s="26"/>
      <c r="V53" s="4"/>
      <c r="W53" s="26"/>
      <c r="X53" s="26"/>
      <c r="Y53" s="26"/>
      <c r="Z53" s="26"/>
      <c r="AA53" s="4"/>
      <c r="AB53" s="26"/>
      <c r="AC53" s="26"/>
      <c r="AD53" s="26"/>
      <c r="AE53" s="26"/>
      <c r="AF53" s="4"/>
      <c r="AG53" s="26"/>
      <c r="AH53" s="26"/>
      <c r="AI53" s="26"/>
      <c r="AJ53" s="26"/>
      <c r="AK53" s="4"/>
      <c r="AL53" s="26"/>
      <c r="AM53" s="26"/>
      <c r="AN53" s="26"/>
      <c r="AO53" s="26"/>
      <c r="AP53" s="4"/>
      <c r="AQ53" s="26"/>
      <c r="AR53" s="26"/>
      <c r="AS53" s="26"/>
      <c r="AT53" s="26"/>
      <c r="AU53" s="4"/>
      <c r="AV53" s="26"/>
      <c r="AW53" s="26"/>
      <c r="AX53" s="26"/>
      <c r="AY53" s="26"/>
      <c r="AZ53" s="4"/>
      <c r="BA53" s="26"/>
      <c r="BB53" s="26"/>
      <c r="BC53" s="26"/>
      <c r="BD53" s="26"/>
      <c r="BE53" s="4"/>
      <c r="BF53" s="26"/>
      <c r="BG53" s="26"/>
      <c r="BH53" s="26"/>
      <c r="BI53" s="26"/>
      <c r="BJ53" s="4"/>
      <c r="BK53" s="26"/>
      <c r="BL53" s="26"/>
      <c r="BM53" s="27"/>
      <c r="BN53" s="28"/>
      <c r="BO53" s="4"/>
    </row>
    <row r="54" spans="1:67" s="21" customFormat="1" ht="24">
      <c r="A54" s="15" t="s">
        <v>259</v>
      </c>
      <c r="B54" s="16" t="s">
        <v>15</v>
      </c>
      <c r="C54" s="16" t="s">
        <v>16</v>
      </c>
      <c r="D54" s="17" t="s">
        <v>17</v>
      </c>
      <c r="E54" s="18" t="s">
        <v>260</v>
      </c>
      <c r="F54" s="5">
        <f t="shared" si="44"/>
        <v>170</v>
      </c>
      <c r="G54" s="5">
        <f t="shared" si="44"/>
        <v>1485.0900000000001</v>
      </c>
      <c r="H54" s="5">
        <v>398280.43</v>
      </c>
      <c r="I54" s="4">
        <f t="shared" si="1"/>
        <v>873.58235294117662</v>
      </c>
      <c r="J54" s="5">
        <v>135</v>
      </c>
      <c r="K54" s="5">
        <f>SUM(K55:K60)</f>
        <v>990.12</v>
      </c>
      <c r="L54" s="5">
        <v>368373.3</v>
      </c>
      <c r="M54" s="4">
        <f t="shared" si="2"/>
        <v>733.42222222222222</v>
      </c>
      <c r="N54" s="26">
        <f t="shared" ref="N54:O54" si="45">SUM(R54+W54+AB54+AG54+AL54+AQ54+AV54+BA54+BF54+BK54)</f>
        <v>35</v>
      </c>
      <c r="O54" s="26">
        <f t="shared" si="45"/>
        <v>494.97</v>
      </c>
      <c r="P54" s="5">
        <v>29907.13</v>
      </c>
      <c r="Q54" s="4">
        <f t="shared" ref="Q54" si="46">IF(O54=0,0,O54/N54*100)</f>
        <v>1414.2</v>
      </c>
      <c r="R54" s="5">
        <f>SUM(R55:R60)</f>
        <v>3</v>
      </c>
      <c r="S54" s="5">
        <f>SUM(S55:S60)</f>
        <v>0</v>
      </c>
      <c r="T54" s="5">
        <v>1466.91</v>
      </c>
      <c r="U54" s="5">
        <v>1390.76</v>
      </c>
      <c r="V54" s="4">
        <f t="shared" si="5"/>
        <v>0</v>
      </c>
      <c r="W54" s="5">
        <f>SUM(W55:W60)</f>
        <v>1</v>
      </c>
      <c r="X54" s="5">
        <f>SUM(X55:X60)</f>
        <v>0</v>
      </c>
      <c r="Y54" s="5">
        <v>1785.81</v>
      </c>
      <c r="Z54" s="5">
        <v>1733.41</v>
      </c>
      <c r="AA54" s="4"/>
      <c r="AB54" s="5">
        <f>SUM(AB55:AB60)</f>
        <v>26</v>
      </c>
      <c r="AC54" s="5">
        <f>SUM(AC55:AC60)</f>
        <v>479.95</v>
      </c>
      <c r="AD54" s="5">
        <v>8772.0400000000009</v>
      </c>
      <c r="AE54" s="5">
        <v>8596.9699999999993</v>
      </c>
      <c r="AF54" s="4">
        <f t="shared" si="15"/>
        <v>1845.9615384615383</v>
      </c>
      <c r="AG54" s="5">
        <f>SUM(AG55:AG60)</f>
        <v>0</v>
      </c>
      <c r="AH54" s="5">
        <f>SUM(AH55:AH60)</f>
        <v>1.61</v>
      </c>
      <c r="AI54" s="5">
        <v>2037.01</v>
      </c>
      <c r="AJ54" s="5">
        <v>2037.01</v>
      </c>
      <c r="AK54" s="4"/>
      <c r="AL54" s="5">
        <f>SUM(AL55:AL60)</f>
        <v>4</v>
      </c>
      <c r="AM54" s="5">
        <f>SUM(AM55:AM60)</f>
        <v>1.5</v>
      </c>
      <c r="AN54" s="5">
        <v>2485.0300000000002</v>
      </c>
      <c r="AO54" s="5">
        <v>2455.96</v>
      </c>
      <c r="AP54" s="4">
        <f t="shared" si="17"/>
        <v>37.5</v>
      </c>
      <c r="AQ54" s="5">
        <f>SUM(AQ55:AQ60)</f>
        <v>0</v>
      </c>
      <c r="AR54" s="5">
        <f>SUM(AR55:AR60)</f>
        <v>0</v>
      </c>
      <c r="AS54" s="5">
        <v>1606.25</v>
      </c>
      <c r="AT54" s="5">
        <v>1561.6</v>
      </c>
      <c r="AU54" s="4"/>
      <c r="AV54" s="5">
        <f>SUM(AV55:AV60)</f>
        <v>0</v>
      </c>
      <c r="AW54" s="5">
        <f>SUM(AW55:AW60)</f>
        <v>1.43</v>
      </c>
      <c r="AX54" s="5">
        <v>1761.95</v>
      </c>
      <c r="AY54" s="5">
        <v>1755.35</v>
      </c>
      <c r="AZ54" s="4"/>
      <c r="BA54" s="5">
        <f>SUM(BA55:BA60)</f>
        <v>0</v>
      </c>
      <c r="BB54" s="5">
        <f>SUM(BB55:BB60)</f>
        <v>0</v>
      </c>
      <c r="BC54" s="5">
        <v>1613.96</v>
      </c>
      <c r="BD54" s="5">
        <v>1587.86</v>
      </c>
      <c r="BE54" s="4">
        <f t="shared" si="20"/>
        <v>0</v>
      </c>
      <c r="BF54" s="5">
        <f>SUM(BF55:BF60)</f>
        <v>1</v>
      </c>
      <c r="BG54" s="5">
        <f>SUM(BG55:BG60)</f>
        <v>10.48</v>
      </c>
      <c r="BH54" s="5">
        <v>6725.25</v>
      </c>
      <c r="BI54" s="5">
        <v>6725.25</v>
      </c>
      <c r="BJ54" s="4">
        <f t="shared" si="21"/>
        <v>1048</v>
      </c>
      <c r="BK54" s="5">
        <f>SUM(BK55:BK60)</f>
        <v>0</v>
      </c>
      <c r="BL54" s="5">
        <f>SUM(BL55:BL60)</f>
        <v>0</v>
      </c>
      <c r="BM54" s="19">
        <v>1652.92</v>
      </c>
      <c r="BN54" s="20">
        <v>1652.92</v>
      </c>
      <c r="BO54" s="4">
        <f t="shared" si="22"/>
        <v>0</v>
      </c>
    </row>
    <row r="55" spans="1:67" ht="72.75">
      <c r="A55" s="22" t="s">
        <v>261</v>
      </c>
      <c r="B55" s="23" t="s">
        <v>233</v>
      </c>
      <c r="C55" s="23" t="s">
        <v>16</v>
      </c>
      <c r="D55" s="24" t="s">
        <v>262</v>
      </c>
      <c r="E55" s="25" t="s">
        <v>263</v>
      </c>
      <c r="F55" s="26">
        <f t="shared" si="44"/>
        <v>100</v>
      </c>
      <c r="G55" s="26">
        <f t="shared" si="44"/>
        <v>467.65</v>
      </c>
      <c r="H55" s="26">
        <v>398280.43</v>
      </c>
      <c r="I55" s="6">
        <f t="shared" si="1"/>
        <v>467.65</v>
      </c>
      <c r="J55" s="26">
        <v>100</v>
      </c>
      <c r="K55" s="26">
        <v>467.65</v>
      </c>
      <c r="L55" s="26"/>
      <c r="M55" s="6">
        <f t="shared" si="2"/>
        <v>467.65</v>
      </c>
      <c r="N55" s="26"/>
      <c r="O55" s="26"/>
      <c r="P55" s="26"/>
      <c r="Q55" s="6">
        <f t="shared" si="4"/>
        <v>0</v>
      </c>
      <c r="R55" s="26"/>
      <c r="S55" s="26"/>
      <c r="T55" s="26"/>
      <c r="U55" s="26"/>
      <c r="V55" s="6">
        <f t="shared" si="5"/>
        <v>0</v>
      </c>
      <c r="W55" s="26"/>
      <c r="X55" s="26"/>
      <c r="Y55" s="26"/>
      <c r="Z55" s="26"/>
      <c r="AA55" s="6">
        <f t="shared" si="6"/>
        <v>0</v>
      </c>
      <c r="AB55" s="26"/>
      <c r="AC55" s="26"/>
      <c r="AD55" s="26"/>
      <c r="AE55" s="26"/>
      <c r="AF55" s="6">
        <f t="shared" si="15"/>
        <v>0</v>
      </c>
      <c r="AG55" s="26"/>
      <c r="AH55" s="26"/>
      <c r="AI55" s="26"/>
      <c r="AJ55" s="26"/>
      <c r="AK55" s="6">
        <f t="shared" si="16"/>
        <v>0</v>
      </c>
      <c r="AL55" s="26"/>
      <c r="AM55" s="26"/>
      <c r="AN55" s="26"/>
      <c r="AO55" s="26"/>
      <c r="AP55" s="6">
        <f t="shared" si="17"/>
        <v>0</v>
      </c>
      <c r="AQ55" s="26"/>
      <c r="AR55" s="26"/>
      <c r="AS55" s="26"/>
      <c r="AT55" s="26"/>
      <c r="AU55" s="6">
        <f t="shared" si="18"/>
        <v>0</v>
      </c>
      <c r="AV55" s="26"/>
      <c r="AW55" s="26"/>
      <c r="AX55" s="26"/>
      <c r="AY55" s="26"/>
      <c r="AZ55" s="6">
        <f t="shared" si="19"/>
        <v>0</v>
      </c>
      <c r="BA55" s="26"/>
      <c r="BB55" s="26"/>
      <c r="BC55" s="26"/>
      <c r="BD55" s="26"/>
      <c r="BE55" s="6">
        <f t="shared" si="20"/>
        <v>0</v>
      </c>
      <c r="BF55" s="26"/>
      <c r="BG55" s="26"/>
      <c r="BH55" s="26"/>
      <c r="BI55" s="26"/>
      <c r="BJ55" s="6">
        <f t="shared" si="21"/>
        <v>0</v>
      </c>
      <c r="BK55" s="26"/>
      <c r="BL55" s="26"/>
      <c r="BM55" s="27"/>
      <c r="BN55" s="28"/>
      <c r="BO55" s="6">
        <f t="shared" si="22"/>
        <v>0</v>
      </c>
    </row>
    <row r="56" spans="1:67" ht="15" hidden="1">
      <c r="A56" s="22"/>
      <c r="B56" s="23"/>
      <c r="C56" s="23"/>
      <c r="D56" s="24"/>
      <c r="E56" s="25"/>
      <c r="F56" s="26"/>
      <c r="G56" s="26"/>
      <c r="H56" s="26"/>
      <c r="I56" s="6"/>
      <c r="J56" s="26"/>
      <c r="K56" s="26"/>
      <c r="L56" s="26"/>
      <c r="M56" s="6"/>
      <c r="N56" s="26"/>
      <c r="O56" s="26"/>
      <c r="P56" s="26"/>
      <c r="Q56" s="6"/>
      <c r="R56" s="26"/>
      <c r="S56" s="26"/>
      <c r="T56" s="26"/>
      <c r="U56" s="26"/>
      <c r="V56" s="6"/>
      <c r="W56" s="26"/>
      <c r="X56" s="26"/>
      <c r="Y56" s="26"/>
      <c r="Z56" s="26"/>
      <c r="AA56" s="6"/>
      <c r="AB56" s="26"/>
      <c r="AC56" s="26"/>
      <c r="AD56" s="26"/>
      <c r="AE56" s="26"/>
      <c r="AF56" s="6"/>
      <c r="AG56" s="26"/>
      <c r="AH56" s="26"/>
      <c r="AI56" s="26"/>
      <c r="AJ56" s="26"/>
      <c r="AK56" s="6"/>
      <c r="AL56" s="26"/>
      <c r="AM56" s="26"/>
      <c r="AN56" s="26"/>
      <c r="AO56" s="26"/>
      <c r="AP56" s="6"/>
      <c r="AQ56" s="26"/>
      <c r="AR56" s="26"/>
      <c r="AS56" s="26"/>
      <c r="AT56" s="26"/>
      <c r="AU56" s="6"/>
      <c r="AV56" s="26"/>
      <c r="AW56" s="26"/>
      <c r="AX56" s="26"/>
      <c r="AY56" s="26"/>
      <c r="AZ56" s="6"/>
      <c r="BA56" s="26"/>
      <c r="BB56" s="26"/>
      <c r="BC56" s="26"/>
      <c r="BD56" s="26"/>
      <c r="BE56" s="6"/>
      <c r="BF56" s="26"/>
      <c r="BG56" s="26"/>
      <c r="BH56" s="26"/>
      <c r="BI56" s="26"/>
      <c r="BJ56" s="6"/>
      <c r="BK56" s="26"/>
      <c r="BL56" s="26"/>
      <c r="BM56" s="27"/>
      <c r="BN56" s="28"/>
      <c r="BO56" s="6"/>
    </row>
    <row r="57" spans="1:67" ht="72.75">
      <c r="A57" s="22" t="s">
        <v>264</v>
      </c>
      <c r="B57" s="23" t="s">
        <v>233</v>
      </c>
      <c r="C57" s="23" t="s">
        <v>16</v>
      </c>
      <c r="D57" s="24" t="s">
        <v>262</v>
      </c>
      <c r="E57" s="25" t="s">
        <v>265</v>
      </c>
      <c r="F57" s="26">
        <f>SUM(J57+N57)</f>
        <v>0</v>
      </c>
      <c r="G57" s="26">
        <f>SUM(K57+O57)</f>
        <v>27.5</v>
      </c>
      <c r="H57" s="5">
        <v>398280.43</v>
      </c>
      <c r="I57" s="4"/>
      <c r="J57" s="26"/>
      <c r="K57" s="26">
        <v>27.5</v>
      </c>
      <c r="L57" s="26"/>
      <c r="M57" s="6"/>
      <c r="N57" s="26"/>
      <c r="O57" s="26"/>
      <c r="P57" s="26"/>
      <c r="Q57" s="6">
        <f t="shared" si="4"/>
        <v>0</v>
      </c>
      <c r="R57" s="26"/>
      <c r="S57" s="26"/>
      <c r="T57" s="26"/>
      <c r="U57" s="26"/>
      <c r="V57" s="6">
        <f t="shared" si="5"/>
        <v>0</v>
      </c>
      <c r="W57" s="26"/>
      <c r="X57" s="26"/>
      <c r="Y57" s="26"/>
      <c r="Z57" s="26"/>
      <c r="AA57" s="6">
        <f t="shared" si="6"/>
        <v>0</v>
      </c>
      <c r="AB57" s="26"/>
      <c r="AC57" s="26"/>
      <c r="AD57" s="26"/>
      <c r="AE57" s="26"/>
      <c r="AF57" s="6">
        <f t="shared" si="15"/>
        <v>0</v>
      </c>
      <c r="AG57" s="26"/>
      <c r="AH57" s="26"/>
      <c r="AI57" s="26"/>
      <c r="AJ57" s="26"/>
      <c r="AK57" s="6">
        <f t="shared" si="16"/>
        <v>0</v>
      </c>
      <c r="AL57" s="26"/>
      <c r="AM57" s="26"/>
      <c r="AN57" s="26"/>
      <c r="AO57" s="26"/>
      <c r="AP57" s="6">
        <f t="shared" si="17"/>
        <v>0</v>
      </c>
      <c r="AQ57" s="26"/>
      <c r="AR57" s="26"/>
      <c r="AS57" s="26"/>
      <c r="AT57" s="26"/>
      <c r="AU57" s="6">
        <f t="shared" si="18"/>
        <v>0</v>
      </c>
      <c r="AV57" s="26"/>
      <c r="AW57" s="26"/>
      <c r="AX57" s="26"/>
      <c r="AY57" s="26"/>
      <c r="AZ57" s="6">
        <f t="shared" si="19"/>
        <v>0</v>
      </c>
      <c r="BA57" s="26"/>
      <c r="BB57" s="26"/>
      <c r="BC57" s="26"/>
      <c r="BD57" s="26"/>
      <c r="BE57" s="6">
        <f t="shared" si="20"/>
        <v>0</v>
      </c>
      <c r="BF57" s="26"/>
      <c r="BG57" s="26"/>
      <c r="BH57" s="26"/>
      <c r="BI57" s="26"/>
      <c r="BJ57" s="6">
        <f t="shared" si="21"/>
        <v>0</v>
      </c>
      <c r="BK57" s="26"/>
      <c r="BL57" s="26"/>
      <c r="BM57" s="27"/>
      <c r="BN57" s="28"/>
      <c r="BO57" s="6">
        <f t="shared" si="22"/>
        <v>0</v>
      </c>
    </row>
    <row r="58" spans="1:67" ht="15" hidden="1">
      <c r="A58" s="22"/>
      <c r="B58" s="23"/>
      <c r="C58" s="23"/>
      <c r="D58" s="24"/>
      <c r="E58" s="25"/>
      <c r="F58" s="26"/>
      <c r="G58" s="26"/>
      <c r="H58" s="26"/>
      <c r="I58" s="4"/>
      <c r="J58" s="26"/>
      <c r="K58" s="26"/>
      <c r="L58" s="26"/>
      <c r="M58" s="6"/>
      <c r="N58" s="26"/>
      <c r="O58" s="26"/>
      <c r="P58" s="26"/>
      <c r="Q58" s="6"/>
      <c r="R58" s="26"/>
      <c r="S58" s="26"/>
      <c r="T58" s="26"/>
      <c r="U58" s="26"/>
      <c r="V58" s="6"/>
      <c r="W58" s="26"/>
      <c r="X58" s="26"/>
      <c r="Y58" s="26"/>
      <c r="Z58" s="26"/>
      <c r="AA58" s="6"/>
      <c r="AB58" s="26"/>
      <c r="AC58" s="26"/>
      <c r="AD58" s="26"/>
      <c r="AE58" s="26"/>
      <c r="AF58" s="6"/>
      <c r="AG58" s="26"/>
      <c r="AH58" s="26"/>
      <c r="AI58" s="26"/>
      <c r="AJ58" s="26"/>
      <c r="AK58" s="6"/>
      <c r="AL58" s="26"/>
      <c r="AM58" s="26"/>
      <c r="AN58" s="26"/>
      <c r="AO58" s="26"/>
      <c r="AP58" s="6"/>
      <c r="AQ58" s="26"/>
      <c r="AR58" s="26"/>
      <c r="AS58" s="26"/>
      <c r="AT58" s="26"/>
      <c r="AU58" s="6"/>
      <c r="AV58" s="26"/>
      <c r="AW58" s="26"/>
      <c r="AX58" s="26"/>
      <c r="AY58" s="26"/>
      <c r="AZ58" s="6"/>
      <c r="BA58" s="26"/>
      <c r="BB58" s="26"/>
      <c r="BC58" s="26"/>
      <c r="BD58" s="26"/>
      <c r="BE58" s="6"/>
      <c r="BF58" s="26"/>
      <c r="BG58" s="26"/>
      <c r="BH58" s="26"/>
      <c r="BI58" s="26"/>
      <c r="BJ58" s="6"/>
      <c r="BK58" s="26"/>
      <c r="BL58" s="26"/>
      <c r="BM58" s="27"/>
      <c r="BN58" s="28"/>
      <c r="BO58" s="6"/>
    </row>
    <row r="59" spans="1:67" ht="36.75">
      <c r="A59" s="22" t="s">
        <v>266</v>
      </c>
      <c r="B59" s="23" t="s">
        <v>212</v>
      </c>
      <c r="C59" s="23" t="s">
        <v>16</v>
      </c>
      <c r="D59" s="24" t="s">
        <v>267</v>
      </c>
      <c r="E59" s="25" t="s">
        <v>268</v>
      </c>
      <c r="F59" s="26">
        <f>SUM(J59+N59)</f>
        <v>70</v>
      </c>
      <c r="G59" s="26">
        <f>SUM(K59+O59)</f>
        <v>989.94</v>
      </c>
      <c r="H59" s="26"/>
      <c r="I59" s="6">
        <f t="shared" ref="I59" si="47">IF(G59=0,0,G59/F59*100)</f>
        <v>1414.2</v>
      </c>
      <c r="J59" s="26">
        <v>35</v>
      </c>
      <c r="K59" s="26">
        <v>494.97</v>
      </c>
      <c r="L59" s="26"/>
      <c r="M59" s="6">
        <f t="shared" si="2"/>
        <v>1414.2</v>
      </c>
      <c r="N59" s="26">
        <f t="shared" ref="N59:O59" si="48">SUM(R59+W59+AB59+AG59+AL59+AQ59+AV59+BA59+BF59+BK59)</f>
        <v>35</v>
      </c>
      <c r="O59" s="26">
        <f t="shared" si="48"/>
        <v>494.97</v>
      </c>
      <c r="P59" s="26"/>
      <c r="Q59" s="6">
        <f t="shared" si="4"/>
        <v>1414.2</v>
      </c>
      <c r="R59" s="26">
        <v>3</v>
      </c>
      <c r="S59" s="26">
        <v>0</v>
      </c>
      <c r="T59" s="26"/>
      <c r="U59" s="26"/>
      <c r="V59" s="6">
        <f t="shared" si="5"/>
        <v>0</v>
      </c>
      <c r="W59" s="26">
        <v>1</v>
      </c>
      <c r="X59" s="26">
        <v>0</v>
      </c>
      <c r="Y59" s="26"/>
      <c r="Z59" s="26"/>
      <c r="AA59" s="6"/>
      <c r="AB59" s="26">
        <v>26</v>
      </c>
      <c r="AC59" s="26">
        <v>479.95</v>
      </c>
      <c r="AD59" s="26"/>
      <c r="AE59" s="26"/>
      <c r="AF59" s="6">
        <f t="shared" si="15"/>
        <v>1845.9615384615383</v>
      </c>
      <c r="AG59" s="26">
        <v>0</v>
      </c>
      <c r="AH59" s="26">
        <v>1.61</v>
      </c>
      <c r="AI59" s="26"/>
      <c r="AJ59" s="26"/>
      <c r="AK59" s="6"/>
      <c r="AL59" s="26">
        <v>4</v>
      </c>
      <c r="AM59" s="26">
        <v>1.5</v>
      </c>
      <c r="AN59" s="26"/>
      <c r="AO59" s="26"/>
      <c r="AP59" s="6">
        <f t="shared" si="17"/>
        <v>37.5</v>
      </c>
      <c r="AQ59" s="26"/>
      <c r="AR59" s="26"/>
      <c r="AS59" s="26"/>
      <c r="AT59" s="26"/>
      <c r="AU59" s="6"/>
      <c r="AV59" s="26"/>
      <c r="AW59" s="26">
        <v>1.43</v>
      </c>
      <c r="AX59" s="26"/>
      <c r="AY59" s="26"/>
      <c r="AZ59" s="6"/>
      <c r="BA59" s="26"/>
      <c r="BB59" s="26"/>
      <c r="BC59" s="26"/>
      <c r="BD59" s="26"/>
      <c r="BE59" s="6"/>
      <c r="BF59" s="26">
        <v>1</v>
      </c>
      <c r="BG59" s="26">
        <v>10.48</v>
      </c>
      <c r="BH59" s="26"/>
      <c r="BI59" s="26"/>
      <c r="BJ59" s="6">
        <f t="shared" si="21"/>
        <v>1048</v>
      </c>
      <c r="BK59" s="26"/>
      <c r="BL59" s="26"/>
      <c r="BM59" s="27"/>
      <c r="BN59" s="28"/>
      <c r="BO59" s="6"/>
    </row>
    <row r="60" spans="1:67" ht="15" hidden="1">
      <c r="A60" s="22"/>
      <c r="B60" s="23"/>
      <c r="C60" s="23"/>
      <c r="D60" s="24"/>
      <c r="E60" s="25"/>
      <c r="F60" s="26"/>
      <c r="G60" s="26"/>
      <c r="H60" s="26"/>
      <c r="I60" s="4"/>
      <c r="J60" s="26"/>
      <c r="K60" s="26"/>
      <c r="L60" s="26"/>
      <c r="M60" s="4"/>
      <c r="N60" s="26"/>
      <c r="O60" s="26"/>
      <c r="P60" s="26"/>
      <c r="Q60" s="4"/>
      <c r="R60" s="26"/>
      <c r="S60" s="26"/>
      <c r="T60" s="26"/>
      <c r="U60" s="26"/>
      <c r="V60" s="4"/>
      <c r="W60" s="26"/>
      <c r="X60" s="26"/>
      <c r="Y60" s="26"/>
      <c r="Z60" s="26"/>
      <c r="AA60" s="4"/>
      <c r="AB60" s="26"/>
      <c r="AC60" s="26"/>
      <c r="AD60" s="26"/>
      <c r="AE60" s="26"/>
      <c r="AF60" s="4"/>
      <c r="AG60" s="26"/>
      <c r="AH60" s="26"/>
      <c r="AI60" s="26"/>
      <c r="AJ60" s="26"/>
      <c r="AK60" s="4"/>
      <c r="AL60" s="26"/>
      <c r="AM60" s="26"/>
      <c r="AN60" s="26"/>
      <c r="AO60" s="26"/>
      <c r="AP60" s="4"/>
      <c r="AQ60" s="26"/>
      <c r="AR60" s="26"/>
      <c r="AS60" s="26"/>
      <c r="AT60" s="26"/>
      <c r="AU60" s="4"/>
      <c r="AV60" s="26"/>
      <c r="AW60" s="26"/>
      <c r="AX60" s="26"/>
      <c r="AY60" s="26"/>
      <c r="AZ60" s="4"/>
      <c r="BA60" s="26"/>
      <c r="BB60" s="26"/>
      <c r="BC60" s="26"/>
      <c r="BD60" s="26"/>
      <c r="BE60" s="4"/>
      <c r="BF60" s="26"/>
      <c r="BG60" s="26"/>
      <c r="BH60" s="26"/>
      <c r="BI60" s="26"/>
      <c r="BJ60" s="4"/>
      <c r="BK60" s="26"/>
      <c r="BL60" s="26"/>
      <c r="BM60" s="27"/>
      <c r="BN60" s="28"/>
      <c r="BO60" s="4"/>
    </row>
    <row r="61" spans="1:67" s="21" customFormat="1" ht="14.25">
      <c r="A61" s="15" t="s">
        <v>269</v>
      </c>
      <c r="B61" s="16" t="s">
        <v>15</v>
      </c>
      <c r="C61" s="16" t="s">
        <v>16</v>
      </c>
      <c r="D61" s="17" t="s">
        <v>17</v>
      </c>
      <c r="E61" s="18" t="s">
        <v>270</v>
      </c>
      <c r="F61" s="5">
        <f>SUM(J61+N61)</f>
        <v>1773</v>
      </c>
      <c r="G61" s="5">
        <f>SUM(K61+O61)</f>
        <v>936.03</v>
      </c>
      <c r="H61" s="26"/>
      <c r="I61" s="6">
        <f t="shared" ref="I61" si="49">IF(G61=0,0,G61/F61*100)</f>
        <v>52.793570219966156</v>
      </c>
      <c r="J61" s="5">
        <f>SUM(J62:J70)</f>
        <v>1773</v>
      </c>
      <c r="K61" s="5">
        <f>SUM(K62:K70)</f>
        <v>931.14</v>
      </c>
      <c r="L61" s="5">
        <v>368373.3</v>
      </c>
      <c r="M61" s="4">
        <f t="shared" si="2"/>
        <v>52.517766497461928</v>
      </c>
      <c r="N61" s="5"/>
      <c r="O61" s="5">
        <f>SUM(O62:O70)</f>
        <v>4.8899999999999997</v>
      </c>
      <c r="P61" s="5">
        <v>29907.13</v>
      </c>
      <c r="Q61" s="4"/>
      <c r="R61" s="5"/>
      <c r="S61" s="5"/>
      <c r="T61" s="5">
        <v>1466.91</v>
      </c>
      <c r="U61" s="5">
        <v>1390.76</v>
      </c>
      <c r="V61" s="4">
        <f t="shared" si="5"/>
        <v>0</v>
      </c>
      <c r="W61" s="5"/>
      <c r="X61" s="5"/>
      <c r="Y61" s="5">
        <v>1785.81</v>
      </c>
      <c r="Z61" s="5">
        <v>1733.41</v>
      </c>
      <c r="AA61" s="4">
        <f t="shared" si="6"/>
        <v>0</v>
      </c>
      <c r="AB61" s="5"/>
      <c r="AC61" s="5">
        <f>SUM(AC62:AC70)</f>
        <v>4.8899999999999997</v>
      </c>
      <c r="AD61" s="5">
        <v>8772.0400000000009</v>
      </c>
      <c r="AE61" s="5">
        <v>8596.9699999999993</v>
      </c>
      <c r="AF61" s="4"/>
      <c r="AG61" s="5"/>
      <c r="AH61" s="5"/>
      <c r="AI61" s="5">
        <v>2037.01</v>
      </c>
      <c r="AJ61" s="5">
        <v>2037.01</v>
      </c>
      <c r="AK61" s="4">
        <f t="shared" si="16"/>
        <v>0</v>
      </c>
      <c r="AL61" s="5"/>
      <c r="AM61" s="5"/>
      <c r="AN61" s="5">
        <v>2485.0300000000002</v>
      </c>
      <c r="AO61" s="5">
        <v>2455.96</v>
      </c>
      <c r="AP61" s="4">
        <f t="shared" si="17"/>
        <v>0</v>
      </c>
      <c r="AQ61" s="5"/>
      <c r="AR61" s="5"/>
      <c r="AS61" s="5">
        <v>1606.25</v>
      </c>
      <c r="AT61" s="5">
        <v>1561.6</v>
      </c>
      <c r="AU61" s="4">
        <f t="shared" si="18"/>
        <v>0</v>
      </c>
      <c r="AV61" s="5"/>
      <c r="AW61" s="5"/>
      <c r="AX61" s="5">
        <v>1761.95</v>
      </c>
      <c r="AY61" s="5">
        <v>1755.35</v>
      </c>
      <c r="AZ61" s="4">
        <f t="shared" si="19"/>
        <v>0</v>
      </c>
      <c r="BA61" s="5"/>
      <c r="BB61" s="5"/>
      <c r="BC61" s="5">
        <v>1613.96</v>
      </c>
      <c r="BD61" s="5">
        <v>1587.86</v>
      </c>
      <c r="BE61" s="4">
        <f t="shared" si="20"/>
        <v>0</v>
      </c>
      <c r="BF61" s="5"/>
      <c r="BG61" s="5"/>
      <c r="BH61" s="5">
        <v>6725.25</v>
      </c>
      <c r="BI61" s="5">
        <v>6725.25</v>
      </c>
      <c r="BJ61" s="4">
        <f t="shared" si="21"/>
        <v>0</v>
      </c>
      <c r="BK61" s="5"/>
      <c r="BL61" s="5"/>
      <c r="BM61" s="19">
        <v>1652.92</v>
      </c>
      <c r="BN61" s="20">
        <v>1652.92</v>
      </c>
      <c r="BO61" s="4">
        <f t="shared" si="22"/>
        <v>0</v>
      </c>
    </row>
    <row r="62" spans="1:67" ht="60.75">
      <c r="A62" s="22" t="s">
        <v>271</v>
      </c>
      <c r="B62" s="23" t="s">
        <v>193</v>
      </c>
      <c r="C62" s="23" t="s">
        <v>16</v>
      </c>
      <c r="D62" s="24" t="s">
        <v>272</v>
      </c>
      <c r="E62" s="25" t="s">
        <v>273</v>
      </c>
      <c r="F62" s="26">
        <f>SUM(J62+N62)</f>
        <v>0</v>
      </c>
      <c r="G62" s="26">
        <f>SUM(K62+O62)</f>
        <v>-0.78</v>
      </c>
      <c r="H62" s="26"/>
      <c r="I62" s="6"/>
      <c r="J62" s="26"/>
      <c r="K62" s="26">
        <v>-0.78</v>
      </c>
      <c r="L62" s="26"/>
      <c r="M62" s="6"/>
      <c r="N62" s="26"/>
      <c r="O62" s="26"/>
      <c r="P62" s="26"/>
      <c r="Q62" s="6">
        <f t="shared" si="4"/>
        <v>0</v>
      </c>
      <c r="R62" s="26"/>
      <c r="S62" s="26"/>
      <c r="T62" s="26"/>
      <c r="U62" s="26"/>
      <c r="V62" s="6">
        <f t="shared" si="5"/>
        <v>0</v>
      </c>
      <c r="W62" s="26"/>
      <c r="X62" s="26"/>
      <c r="Y62" s="26"/>
      <c r="Z62" s="26"/>
      <c r="AA62" s="6">
        <f t="shared" si="6"/>
        <v>0</v>
      </c>
      <c r="AB62" s="26"/>
      <c r="AC62" s="26"/>
      <c r="AD62" s="26"/>
      <c r="AE62" s="26"/>
      <c r="AF62" s="6">
        <f t="shared" si="15"/>
        <v>0</v>
      </c>
      <c r="AG62" s="26"/>
      <c r="AH62" s="26"/>
      <c r="AI62" s="26"/>
      <c r="AJ62" s="26"/>
      <c r="AK62" s="6">
        <f t="shared" si="16"/>
        <v>0</v>
      </c>
      <c r="AL62" s="26"/>
      <c r="AM62" s="26"/>
      <c r="AN62" s="26"/>
      <c r="AO62" s="26"/>
      <c r="AP62" s="6">
        <f t="shared" si="17"/>
        <v>0</v>
      </c>
      <c r="AQ62" s="26"/>
      <c r="AR62" s="26"/>
      <c r="AS62" s="26"/>
      <c r="AT62" s="26"/>
      <c r="AU62" s="6">
        <f t="shared" si="18"/>
        <v>0</v>
      </c>
      <c r="AV62" s="26"/>
      <c r="AW62" s="26"/>
      <c r="AX62" s="26"/>
      <c r="AY62" s="26"/>
      <c r="AZ62" s="6">
        <f t="shared" si="19"/>
        <v>0</v>
      </c>
      <c r="BA62" s="26"/>
      <c r="BB62" s="26"/>
      <c r="BC62" s="26"/>
      <c r="BD62" s="26"/>
      <c r="BE62" s="6">
        <f t="shared" si="20"/>
        <v>0</v>
      </c>
      <c r="BF62" s="26"/>
      <c r="BG62" s="26"/>
      <c r="BH62" s="26"/>
      <c r="BI62" s="26"/>
      <c r="BJ62" s="6">
        <f t="shared" si="21"/>
        <v>0</v>
      </c>
      <c r="BK62" s="26"/>
      <c r="BL62" s="26"/>
      <c r="BM62" s="27"/>
      <c r="BN62" s="28"/>
      <c r="BO62" s="6">
        <f t="shared" si="22"/>
        <v>0</v>
      </c>
    </row>
    <row r="63" spans="1:67" ht="15" hidden="1">
      <c r="A63" s="22"/>
      <c r="B63" s="23"/>
      <c r="C63" s="23"/>
      <c r="D63" s="24"/>
      <c r="E63" s="25"/>
      <c r="F63" s="26"/>
      <c r="G63" s="26"/>
      <c r="H63" s="26"/>
      <c r="I63" s="4"/>
      <c r="J63" s="26"/>
      <c r="K63" s="26"/>
      <c r="L63" s="26"/>
      <c r="M63" s="4"/>
      <c r="N63" s="26"/>
      <c r="O63" s="26"/>
      <c r="P63" s="26"/>
      <c r="Q63" s="4"/>
      <c r="R63" s="26"/>
      <c r="S63" s="26"/>
      <c r="T63" s="26"/>
      <c r="U63" s="26"/>
      <c r="V63" s="4"/>
      <c r="W63" s="26"/>
      <c r="X63" s="26"/>
      <c r="Y63" s="26"/>
      <c r="Z63" s="26"/>
      <c r="AA63" s="4"/>
      <c r="AB63" s="26"/>
      <c r="AC63" s="26"/>
      <c r="AD63" s="26"/>
      <c r="AE63" s="26"/>
      <c r="AF63" s="4"/>
      <c r="AG63" s="26"/>
      <c r="AH63" s="26"/>
      <c r="AI63" s="26"/>
      <c r="AJ63" s="26"/>
      <c r="AK63" s="4"/>
      <c r="AL63" s="26"/>
      <c r="AM63" s="26"/>
      <c r="AN63" s="26"/>
      <c r="AO63" s="26"/>
      <c r="AP63" s="4"/>
      <c r="AQ63" s="26"/>
      <c r="AR63" s="26"/>
      <c r="AS63" s="26"/>
      <c r="AT63" s="26"/>
      <c r="AU63" s="4"/>
      <c r="AV63" s="26"/>
      <c r="AW63" s="26"/>
      <c r="AX63" s="26"/>
      <c r="AY63" s="26"/>
      <c r="AZ63" s="4"/>
      <c r="BA63" s="26"/>
      <c r="BB63" s="26"/>
      <c r="BC63" s="26"/>
      <c r="BD63" s="26"/>
      <c r="BE63" s="4"/>
      <c r="BF63" s="26"/>
      <c r="BG63" s="26"/>
      <c r="BH63" s="26"/>
      <c r="BI63" s="26"/>
      <c r="BJ63" s="4"/>
      <c r="BK63" s="26"/>
      <c r="BL63" s="26"/>
      <c r="BM63" s="27"/>
      <c r="BN63" s="28"/>
      <c r="BO63" s="4"/>
    </row>
    <row r="64" spans="1:67" ht="96.75">
      <c r="A64" s="22" t="s">
        <v>487</v>
      </c>
      <c r="B64" s="23" t="s">
        <v>193</v>
      </c>
      <c r="C64" s="23" t="s">
        <v>16</v>
      </c>
      <c r="D64" s="24" t="s">
        <v>272</v>
      </c>
      <c r="E64" s="25" t="s">
        <v>488</v>
      </c>
      <c r="F64" s="26">
        <f t="shared" ref="F64:F72" si="50">SUM(J64+N64)</f>
        <v>0</v>
      </c>
      <c r="G64" s="26">
        <f t="shared" ref="G64:G72" si="51">SUM(K64+O64)</f>
        <v>0.3</v>
      </c>
      <c r="H64" s="26"/>
      <c r="I64" s="6"/>
      <c r="J64" s="26"/>
      <c r="K64" s="26">
        <v>0.3</v>
      </c>
      <c r="L64" s="26"/>
      <c r="M64" s="4"/>
      <c r="N64" s="26"/>
      <c r="O64" s="26"/>
      <c r="P64" s="26"/>
      <c r="Q64" s="4"/>
      <c r="R64" s="26"/>
      <c r="S64" s="26"/>
      <c r="T64" s="26"/>
      <c r="U64" s="26"/>
      <c r="V64" s="4"/>
      <c r="W64" s="26"/>
      <c r="X64" s="26"/>
      <c r="Y64" s="26"/>
      <c r="Z64" s="26"/>
      <c r="AA64" s="4"/>
      <c r="AB64" s="26"/>
      <c r="AC64" s="26"/>
      <c r="AD64" s="26"/>
      <c r="AE64" s="26"/>
      <c r="AF64" s="4"/>
      <c r="AG64" s="26"/>
      <c r="AH64" s="26"/>
      <c r="AI64" s="26"/>
      <c r="AJ64" s="26"/>
      <c r="AK64" s="4"/>
      <c r="AL64" s="26"/>
      <c r="AM64" s="26"/>
      <c r="AN64" s="26"/>
      <c r="AO64" s="26"/>
      <c r="AP64" s="4"/>
      <c r="AQ64" s="26"/>
      <c r="AR64" s="26"/>
      <c r="AS64" s="26"/>
      <c r="AT64" s="26"/>
      <c r="AU64" s="4"/>
      <c r="AV64" s="26"/>
      <c r="AW64" s="26"/>
      <c r="AX64" s="26"/>
      <c r="AY64" s="26"/>
      <c r="AZ64" s="4"/>
      <c r="BA64" s="26"/>
      <c r="BB64" s="26"/>
      <c r="BC64" s="26"/>
      <c r="BD64" s="26"/>
      <c r="BE64" s="4"/>
      <c r="BF64" s="26"/>
      <c r="BG64" s="26"/>
      <c r="BH64" s="26"/>
      <c r="BI64" s="26"/>
      <c r="BJ64" s="4"/>
      <c r="BK64" s="26"/>
      <c r="BL64" s="26"/>
      <c r="BM64" s="27"/>
      <c r="BN64" s="28"/>
      <c r="BO64" s="4"/>
    </row>
    <row r="65" spans="1:67" ht="48.75">
      <c r="A65" s="22" t="s">
        <v>274</v>
      </c>
      <c r="B65" s="23" t="s">
        <v>233</v>
      </c>
      <c r="C65" s="23" t="s">
        <v>16</v>
      </c>
      <c r="D65" s="24" t="s">
        <v>272</v>
      </c>
      <c r="E65" s="25" t="s">
        <v>275</v>
      </c>
      <c r="F65" s="26">
        <f t="shared" si="50"/>
        <v>30</v>
      </c>
      <c r="G65" s="26">
        <f t="shared" si="51"/>
        <v>18.350000000000001</v>
      </c>
      <c r="H65" s="26"/>
      <c r="I65" s="6">
        <f t="shared" ref="I65:I66" si="52">IF(G65=0,0,G65/F65*100)</f>
        <v>61.166666666666671</v>
      </c>
      <c r="J65" s="26">
        <v>30</v>
      </c>
      <c r="K65" s="26">
        <v>18.350000000000001</v>
      </c>
      <c r="L65" s="26"/>
      <c r="M65" s="4"/>
      <c r="N65" s="26"/>
      <c r="O65" s="26"/>
      <c r="P65" s="26"/>
      <c r="Q65" s="4"/>
      <c r="R65" s="26"/>
      <c r="S65" s="26"/>
      <c r="T65" s="26"/>
      <c r="U65" s="26"/>
      <c r="V65" s="4"/>
      <c r="W65" s="26"/>
      <c r="X65" s="26"/>
      <c r="Y65" s="26"/>
      <c r="Z65" s="26"/>
      <c r="AA65" s="4"/>
      <c r="AB65" s="26"/>
      <c r="AC65" s="26"/>
      <c r="AD65" s="26"/>
      <c r="AE65" s="26"/>
      <c r="AF65" s="4"/>
      <c r="AG65" s="26"/>
      <c r="AH65" s="26"/>
      <c r="AI65" s="26"/>
      <c r="AJ65" s="26"/>
      <c r="AK65" s="4"/>
      <c r="AL65" s="26"/>
      <c r="AM65" s="26"/>
      <c r="AN65" s="26"/>
      <c r="AO65" s="26"/>
      <c r="AP65" s="4"/>
      <c r="AQ65" s="26"/>
      <c r="AR65" s="26"/>
      <c r="AS65" s="26"/>
      <c r="AT65" s="26"/>
      <c r="AU65" s="4"/>
      <c r="AV65" s="26"/>
      <c r="AW65" s="26"/>
      <c r="AX65" s="26"/>
      <c r="AY65" s="26"/>
      <c r="AZ65" s="4"/>
      <c r="BA65" s="26"/>
      <c r="BB65" s="26"/>
      <c r="BC65" s="26"/>
      <c r="BD65" s="26"/>
      <c r="BE65" s="4"/>
      <c r="BF65" s="26"/>
      <c r="BG65" s="26"/>
      <c r="BH65" s="26"/>
      <c r="BI65" s="26"/>
      <c r="BJ65" s="4"/>
      <c r="BK65" s="26"/>
      <c r="BL65" s="26"/>
      <c r="BM65" s="27"/>
      <c r="BN65" s="28"/>
      <c r="BO65" s="4"/>
    </row>
    <row r="66" spans="1:67" ht="48.75">
      <c r="A66" s="22" t="s">
        <v>276</v>
      </c>
      <c r="B66" s="23" t="s">
        <v>233</v>
      </c>
      <c r="C66" s="23" t="s">
        <v>16</v>
      </c>
      <c r="D66" s="24" t="s">
        <v>272</v>
      </c>
      <c r="E66" s="25" t="s">
        <v>277</v>
      </c>
      <c r="F66" s="26">
        <f t="shared" si="50"/>
        <v>10</v>
      </c>
      <c r="G66" s="26">
        <f t="shared" si="51"/>
        <v>4.8899999999999997</v>
      </c>
      <c r="H66" s="26"/>
      <c r="I66" s="6">
        <f t="shared" si="52"/>
        <v>48.9</v>
      </c>
      <c r="J66" s="26">
        <v>10</v>
      </c>
      <c r="K66" s="26"/>
      <c r="L66" s="26"/>
      <c r="M66" s="4"/>
      <c r="N66" s="26">
        <f t="shared" ref="N66:O66" si="53">SUM(R66+W66+AB66+AG66+AL66+AQ66+AV66+BA66+BF66+BK66)</f>
        <v>0</v>
      </c>
      <c r="O66" s="26">
        <f t="shared" si="53"/>
        <v>4.8899999999999997</v>
      </c>
      <c r="P66" s="26"/>
      <c r="Q66" s="6"/>
      <c r="R66" s="26"/>
      <c r="S66" s="26"/>
      <c r="T66" s="26"/>
      <c r="U66" s="26"/>
      <c r="V66" s="4"/>
      <c r="W66" s="26"/>
      <c r="X66" s="26"/>
      <c r="Y66" s="26"/>
      <c r="Z66" s="26"/>
      <c r="AA66" s="4"/>
      <c r="AB66" s="26"/>
      <c r="AC66" s="26">
        <v>4.8899999999999997</v>
      </c>
      <c r="AD66" s="26"/>
      <c r="AE66" s="26"/>
      <c r="AF66" s="4"/>
      <c r="AG66" s="26"/>
      <c r="AH66" s="26"/>
      <c r="AI66" s="26"/>
      <c r="AJ66" s="26"/>
      <c r="AK66" s="4"/>
      <c r="AL66" s="26"/>
      <c r="AM66" s="26"/>
      <c r="AN66" s="26"/>
      <c r="AO66" s="26"/>
      <c r="AP66" s="4"/>
      <c r="AQ66" s="26"/>
      <c r="AR66" s="26"/>
      <c r="AS66" s="26"/>
      <c r="AT66" s="26"/>
      <c r="AU66" s="4"/>
      <c r="AV66" s="26"/>
      <c r="AW66" s="26"/>
      <c r="AX66" s="26"/>
      <c r="AY66" s="26"/>
      <c r="AZ66" s="4"/>
      <c r="BA66" s="26"/>
      <c r="BB66" s="26"/>
      <c r="BC66" s="26"/>
      <c r="BD66" s="26"/>
      <c r="BE66" s="4"/>
      <c r="BF66" s="26"/>
      <c r="BG66" s="26"/>
      <c r="BH66" s="26"/>
      <c r="BI66" s="26"/>
      <c r="BJ66" s="4"/>
      <c r="BK66" s="26"/>
      <c r="BL66" s="26"/>
      <c r="BM66" s="27"/>
      <c r="BN66" s="28"/>
      <c r="BO66" s="4"/>
    </row>
    <row r="67" spans="1:67" ht="24.75">
      <c r="A67" s="22" t="s">
        <v>278</v>
      </c>
      <c r="B67" s="23" t="s">
        <v>193</v>
      </c>
      <c r="C67" s="23" t="s">
        <v>16</v>
      </c>
      <c r="D67" s="24" t="s">
        <v>272</v>
      </c>
      <c r="E67" s="25" t="s">
        <v>279</v>
      </c>
      <c r="F67" s="26">
        <f t="shared" si="50"/>
        <v>0</v>
      </c>
      <c r="G67" s="26">
        <f t="shared" si="51"/>
        <v>2.25</v>
      </c>
      <c r="H67" s="26"/>
      <c r="I67" s="6"/>
      <c r="J67" s="26"/>
      <c r="K67" s="26">
        <v>2.25</v>
      </c>
      <c r="L67" s="26"/>
      <c r="M67" s="4"/>
      <c r="N67" s="26"/>
      <c r="O67" s="26"/>
      <c r="P67" s="26"/>
      <c r="Q67" s="4"/>
      <c r="R67" s="26"/>
      <c r="S67" s="26"/>
      <c r="T67" s="26"/>
      <c r="U67" s="26"/>
      <c r="V67" s="4"/>
      <c r="W67" s="26"/>
      <c r="X67" s="26"/>
      <c r="Y67" s="26"/>
      <c r="Z67" s="26"/>
      <c r="AA67" s="4"/>
      <c r="AB67" s="26"/>
      <c r="AC67" s="26"/>
      <c r="AD67" s="26"/>
      <c r="AE67" s="26"/>
      <c r="AF67" s="4"/>
      <c r="AG67" s="26"/>
      <c r="AH67" s="26"/>
      <c r="AI67" s="26"/>
      <c r="AJ67" s="26"/>
      <c r="AK67" s="4"/>
      <c r="AL67" s="26"/>
      <c r="AM67" s="26"/>
      <c r="AN67" s="26"/>
      <c r="AO67" s="26"/>
      <c r="AP67" s="4"/>
      <c r="AQ67" s="26"/>
      <c r="AR67" s="26"/>
      <c r="AS67" s="26"/>
      <c r="AT67" s="26"/>
      <c r="AU67" s="4"/>
      <c r="AV67" s="26"/>
      <c r="AW67" s="26"/>
      <c r="AX67" s="26"/>
      <c r="AY67" s="26"/>
      <c r="AZ67" s="4"/>
      <c r="BA67" s="26"/>
      <c r="BB67" s="26"/>
      <c r="BC67" s="26"/>
      <c r="BD67" s="26"/>
      <c r="BE67" s="4"/>
      <c r="BF67" s="26"/>
      <c r="BG67" s="26"/>
      <c r="BH67" s="26"/>
      <c r="BI67" s="26"/>
      <c r="BJ67" s="4"/>
      <c r="BK67" s="26"/>
      <c r="BL67" s="26"/>
      <c r="BM67" s="27"/>
      <c r="BN67" s="28"/>
      <c r="BO67" s="4"/>
    </row>
    <row r="68" spans="1:67" ht="24.75">
      <c r="A68" s="22" t="s">
        <v>280</v>
      </c>
      <c r="B68" s="23" t="s">
        <v>193</v>
      </c>
      <c r="C68" s="23" t="s">
        <v>16</v>
      </c>
      <c r="D68" s="24" t="s">
        <v>272</v>
      </c>
      <c r="E68" s="25" t="s">
        <v>281</v>
      </c>
      <c r="F68" s="26">
        <f t="shared" si="50"/>
        <v>50</v>
      </c>
      <c r="G68" s="26">
        <f t="shared" si="51"/>
        <v>38.5</v>
      </c>
      <c r="H68" s="26"/>
      <c r="I68" s="6">
        <f t="shared" ref="I68:I70" si="54">IF(G68=0,0,G68/F68*100)</f>
        <v>77</v>
      </c>
      <c r="J68" s="26">
        <v>50</v>
      </c>
      <c r="K68" s="26">
        <v>38.5</v>
      </c>
      <c r="L68" s="26"/>
      <c r="M68" s="6">
        <f t="shared" si="2"/>
        <v>77</v>
      </c>
      <c r="N68" s="26"/>
      <c r="O68" s="26"/>
      <c r="P68" s="26"/>
      <c r="Q68" s="6">
        <f t="shared" si="4"/>
        <v>0</v>
      </c>
      <c r="R68" s="26"/>
      <c r="S68" s="26"/>
      <c r="T68" s="26"/>
      <c r="U68" s="26"/>
      <c r="V68" s="6">
        <f t="shared" si="5"/>
        <v>0</v>
      </c>
      <c r="W68" s="26"/>
      <c r="X68" s="26"/>
      <c r="Y68" s="26"/>
      <c r="Z68" s="26"/>
      <c r="AA68" s="6">
        <f t="shared" si="6"/>
        <v>0</v>
      </c>
      <c r="AB68" s="26"/>
      <c r="AC68" s="26"/>
      <c r="AD68" s="26"/>
      <c r="AE68" s="26"/>
      <c r="AF68" s="6">
        <f t="shared" si="15"/>
        <v>0</v>
      </c>
      <c r="AG68" s="26"/>
      <c r="AH68" s="26"/>
      <c r="AI68" s="26"/>
      <c r="AJ68" s="26"/>
      <c r="AK68" s="6">
        <f t="shared" si="16"/>
        <v>0</v>
      </c>
      <c r="AL68" s="26"/>
      <c r="AM68" s="26"/>
      <c r="AN68" s="26"/>
      <c r="AO68" s="26"/>
      <c r="AP68" s="6">
        <f t="shared" si="17"/>
        <v>0</v>
      </c>
      <c r="AQ68" s="26"/>
      <c r="AR68" s="26"/>
      <c r="AS68" s="26"/>
      <c r="AT68" s="26"/>
      <c r="AU68" s="6">
        <f t="shared" si="18"/>
        <v>0</v>
      </c>
      <c r="AV68" s="26"/>
      <c r="AW68" s="26"/>
      <c r="AX68" s="26"/>
      <c r="AY68" s="26"/>
      <c r="AZ68" s="6">
        <f t="shared" si="19"/>
        <v>0</v>
      </c>
      <c r="BA68" s="26"/>
      <c r="BB68" s="26"/>
      <c r="BC68" s="26"/>
      <c r="BD68" s="26"/>
      <c r="BE68" s="6">
        <f t="shared" si="20"/>
        <v>0</v>
      </c>
      <c r="BF68" s="26"/>
      <c r="BG68" s="26"/>
      <c r="BH68" s="26"/>
      <c r="BI68" s="26"/>
      <c r="BJ68" s="6">
        <f t="shared" si="21"/>
        <v>0</v>
      </c>
      <c r="BK68" s="26"/>
      <c r="BL68" s="26"/>
      <c r="BM68" s="27"/>
      <c r="BN68" s="28"/>
      <c r="BO68" s="6">
        <f t="shared" si="22"/>
        <v>0</v>
      </c>
    </row>
    <row r="69" spans="1:67" ht="24.75">
      <c r="A69" s="22" t="s">
        <v>282</v>
      </c>
      <c r="B69" s="23" t="s">
        <v>193</v>
      </c>
      <c r="C69" s="23" t="s">
        <v>16</v>
      </c>
      <c r="D69" s="24" t="s">
        <v>272</v>
      </c>
      <c r="E69" s="25" t="s">
        <v>283</v>
      </c>
      <c r="F69" s="26">
        <f t="shared" si="50"/>
        <v>1200</v>
      </c>
      <c r="G69" s="26">
        <f t="shared" si="51"/>
        <v>585.54999999999995</v>
      </c>
      <c r="H69" s="26"/>
      <c r="I69" s="6">
        <f t="shared" si="54"/>
        <v>48.795833333333327</v>
      </c>
      <c r="J69" s="26">
        <v>1200</v>
      </c>
      <c r="K69" s="26">
        <v>585.54999999999995</v>
      </c>
      <c r="L69" s="26"/>
      <c r="M69" s="6">
        <f t="shared" si="2"/>
        <v>48.795833333333327</v>
      </c>
      <c r="N69" s="26"/>
      <c r="O69" s="26"/>
      <c r="P69" s="26"/>
      <c r="Q69" s="6">
        <f t="shared" si="4"/>
        <v>0</v>
      </c>
      <c r="R69" s="26"/>
      <c r="S69" s="26"/>
      <c r="T69" s="26"/>
      <c r="U69" s="26"/>
      <c r="V69" s="6">
        <f t="shared" si="5"/>
        <v>0</v>
      </c>
      <c r="W69" s="26"/>
      <c r="X69" s="26"/>
      <c r="Y69" s="26"/>
      <c r="Z69" s="26"/>
      <c r="AA69" s="6">
        <f t="shared" si="6"/>
        <v>0</v>
      </c>
      <c r="AB69" s="26"/>
      <c r="AC69" s="26"/>
      <c r="AD69" s="26"/>
      <c r="AE69" s="26"/>
      <c r="AF69" s="6">
        <f t="shared" si="15"/>
        <v>0</v>
      </c>
      <c r="AG69" s="26"/>
      <c r="AH69" s="26"/>
      <c r="AI69" s="26"/>
      <c r="AJ69" s="26"/>
      <c r="AK69" s="6">
        <f t="shared" si="16"/>
        <v>0</v>
      </c>
      <c r="AL69" s="26"/>
      <c r="AM69" s="26"/>
      <c r="AN69" s="26"/>
      <c r="AO69" s="26"/>
      <c r="AP69" s="6">
        <f t="shared" si="17"/>
        <v>0</v>
      </c>
      <c r="AQ69" s="26"/>
      <c r="AR69" s="26"/>
      <c r="AS69" s="26"/>
      <c r="AT69" s="26"/>
      <c r="AU69" s="6">
        <f t="shared" si="18"/>
        <v>0</v>
      </c>
      <c r="AV69" s="26"/>
      <c r="AW69" s="26"/>
      <c r="AX69" s="26"/>
      <c r="AY69" s="26"/>
      <c r="AZ69" s="6">
        <f t="shared" si="19"/>
        <v>0</v>
      </c>
      <c r="BA69" s="26"/>
      <c r="BB69" s="26"/>
      <c r="BC69" s="26"/>
      <c r="BD69" s="26"/>
      <c r="BE69" s="6">
        <f t="shared" si="20"/>
        <v>0</v>
      </c>
      <c r="BF69" s="26"/>
      <c r="BG69" s="26"/>
      <c r="BH69" s="26"/>
      <c r="BI69" s="26"/>
      <c r="BJ69" s="6">
        <f t="shared" si="21"/>
        <v>0</v>
      </c>
      <c r="BK69" s="26"/>
      <c r="BL69" s="26"/>
      <c r="BM69" s="27"/>
      <c r="BN69" s="28"/>
      <c r="BO69" s="6">
        <f t="shared" si="22"/>
        <v>0</v>
      </c>
    </row>
    <row r="70" spans="1:67" ht="36.75">
      <c r="A70" s="22" t="s">
        <v>284</v>
      </c>
      <c r="B70" s="23" t="s">
        <v>233</v>
      </c>
      <c r="C70" s="23" t="s">
        <v>16</v>
      </c>
      <c r="D70" s="24" t="s">
        <v>272</v>
      </c>
      <c r="E70" s="25" t="s">
        <v>285</v>
      </c>
      <c r="F70" s="26">
        <f t="shared" si="50"/>
        <v>483</v>
      </c>
      <c r="G70" s="26">
        <f t="shared" si="51"/>
        <v>286.97000000000003</v>
      </c>
      <c r="H70" s="26"/>
      <c r="I70" s="6">
        <f t="shared" si="54"/>
        <v>59.414078674948243</v>
      </c>
      <c r="J70" s="26">
        <v>483</v>
      </c>
      <c r="K70" s="26">
        <v>286.97000000000003</v>
      </c>
      <c r="L70" s="26"/>
      <c r="M70" s="6">
        <f t="shared" si="2"/>
        <v>59.414078674948243</v>
      </c>
      <c r="N70" s="26"/>
      <c r="O70" s="26"/>
      <c r="P70" s="26"/>
      <c r="Q70" s="6">
        <f t="shared" si="4"/>
        <v>0</v>
      </c>
      <c r="R70" s="26"/>
      <c r="S70" s="26"/>
      <c r="T70" s="26"/>
      <c r="U70" s="26"/>
      <c r="V70" s="6">
        <f t="shared" si="5"/>
        <v>0</v>
      </c>
      <c r="W70" s="26"/>
      <c r="X70" s="26"/>
      <c r="Y70" s="26"/>
      <c r="Z70" s="26"/>
      <c r="AA70" s="6">
        <f t="shared" si="6"/>
        <v>0</v>
      </c>
      <c r="AB70" s="26"/>
      <c r="AC70" s="26"/>
      <c r="AD70" s="26"/>
      <c r="AE70" s="26"/>
      <c r="AF70" s="6">
        <f t="shared" si="15"/>
        <v>0</v>
      </c>
      <c r="AG70" s="26"/>
      <c r="AH70" s="26"/>
      <c r="AI70" s="26"/>
      <c r="AJ70" s="26"/>
      <c r="AK70" s="6">
        <f t="shared" si="16"/>
        <v>0</v>
      </c>
      <c r="AL70" s="26"/>
      <c r="AM70" s="26"/>
      <c r="AN70" s="26"/>
      <c r="AO70" s="26"/>
      <c r="AP70" s="6">
        <f t="shared" si="17"/>
        <v>0</v>
      </c>
      <c r="AQ70" s="26"/>
      <c r="AR70" s="26"/>
      <c r="AS70" s="26"/>
      <c r="AT70" s="26"/>
      <c r="AU70" s="6">
        <f t="shared" si="18"/>
        <v>0</v>
      </c>
      <c r="AV70" s="26"/>
      <c r="AW70" s="26"/>
      <c r="AX70" s="26"/>
      <c r="AY70" s="26"/>
      <c r="AZ70" s="6">
        <f t="shared" si="19"/>
        <v>0</v>
      </c>
      <c r="BA70" s="26"/>
      <c r="BB70" s="26"/>
      <c r="BC70" s="26"/>
      <c r="BD70" s="26"/>
      <c r="BE70" s="6">
        <f t="shared" si="20"/>
        <v>0</v>
      </c>
      <c r="BF70" s="26"/>
      <c r="BG70" s="26"/>
      <c r="BH70" s="26"/>
      <c r="BI70" s="26"/>
      <c r="BJ70" s="6">
        <f t="shared" si="21"/>
        <v>0</v>
      </c>
      <c r="BK70" s="26"/>
      <c r="BL70" s="26"/>
      <c r="BM70" s="27"/>
      <c r="BN70" s="28"/>
      <c r="BO70" s="6">
        <f t="shared" si="22"/>
        <v>0</v>
      </c>
    </row>
    <row r="71" spans="1:67" s="21" customFormat="1" ht="14.25">
      <c r="A71" s="15" t="s">
        <v>286</v>
      </c>
      <c r="B71" s="16" t="s">
        <v>15</v>
      </c>
      <c r="C71" s="16" t="s">
        <v>16</v>
      </c>
      <c r="D71" s="17" t="s">
        <v>17</v>
      </c>
      <c r="E71" s="18" t="s">
        <v>287</v>
      </c>
      <c r="F71" s="5">
        <f t="shared" si="50"/>
        <v>0</v>
      </c>
      <c r="G71" s="5">
        <f t="shared" si="51"/>
        <v>7.66</v>
      </c>
      <c r="H71" s="26"/>
      <c r="I71" s="6"/>
      <c r="J71" s="5"/>
      <c r="K71" s="5">
        <f>SUM(K72:K73)</f>
        <v>7.66</v>
      </c>
      <c r="L71" s="5">
        <v>368373.3</v>
      </c>
      <c r="M71" s="6"/>
      <c r="N71" s="5"/>
      <c r="O71" s="5"/>
      <c r="P71" s="5">
        <v>29907.13</v>
      </c>
      <c r="Q71" s="6"/>
      <c r="R71" s="5"/>
      <c r="S71" s="5"/>
      <c r="T71" s="5">
        <v>1466.91</v>
      </c>
      <c r="U71" s="5">
        <v>1390.76</v>
      </c>
      <c r="V71" s="6"/>
      <c r="W71" s="5"/>
      <c r="X71" s="5"/>
      <c r="Y71" s="5">
        <v>1785.81</v>
      </c>
      <c r="Z71" s="5">
        <v>1733.41</v>
      </c>
      <c r="AA71" s="6"/>
      <c r="AB71" s="5"/>
      <c r="AC71" s="5"/>
      <c r="AD71" s="5">
        <v>8772.0400000000009</v>
      </c>
      <c r="AE71" s="5">
        <v>8596.9699999999993</v>
      </c>
      <c r="AF71" s="6"/>
      <c r="AG71" s="5"/>
      <c r="AH71" s="5"/>
      <c r="AI71" s="5">
        <v>2037.01</v>
      </c>
      <c r="AJ71" s="5">
        <v>2037.01</v>
      </c>
      <c r="AK71" s="6"/>
      <c r="AL71" s="5"/>
      <c r="AM71" s="5"/>
      <c r="AN71" s="5">
        <v>2485.0300000000002</v>
      </c>
      <c r="AO71" s="5">
        <v>2455.96</v>
      </c>
      <c r="AP71" s="6"/>
      <c r="AQ71" s="5"/>
      <c r="AR71" s="5"/>
      <c r="AS71" s="5">
        <v>1606.25</v>
      </c>
      <c r="AT71" s="5">
        <v>1561.6</v>
      </c>
      <c r="AU71" s="6"/>
      <c r="AV71" s="5"/>
      <c r="AW71" s="5"/>
      <c r="AX71" s="5">
        <v>1761.95</v>
      </c>
      <c r="AY71" s="5">
        <v>1755.35</v>
      </c>
      <c r="AZ71" s="6"/>
      <c r="BA71" s="5"/>
      <c r="BB71" s="5"/>
      <c r="BC71" s="5">
        <v>1613.96</v>
      </c>
      <c r="BD71" s="5">
        <v>1587.86</v>
      </c>
      <c r="BE71" s="6"/>
      <c r="BF71" s="5"/>
      <c r="BG71" s="5"/>
      <c r="BH71" s="5">
        <v>6725.25</v>
      </c>
      <c r="BI71" s="5">
        <v>6725.25</v>
      </c>
      <c r="BJ71" s="6"/>
      <c r="BK71" s="5"/>
      <c r="BL71" s="5"/>
      <c r="BM71" s="19">
        <v>1652.92</v>
      </c>
      <c r="BN71" s="20">
        <v>1652.92</v>
      </c>
      <c r="BO71" s="6"/>
    </row>
    <row r="72" spans="1:67" ht="24.75">
      <c r="A72" s="22" t="s">
        <v>288</v>
      </c>
      <c r="B72" s="23" t="s">
        <v>212</v>
      </c>
      <c r="C72" s="23" t="s">
        <v>16</v>
      </c>
      <c r="D72" s="24" t="s">
        <v>289</v>
      </c>
      <c r="E72" s="25" t="s">
        <v>290</v>
      </c>
      <c r="F72" s="26">
        <f t="shared" si="50"/>
        <v>0</v>
      </c>
      <c r="G72" s="26">
        <f t="shared" si="51"/>
        <v>7.66</v>
      </c>
      <c r="H72" s="26"/>
      <c r="I72" s="6"/>
      <c r="J72" s="26"/>
      <c r="K72" s="26">
        <v>7.66</v>
      </c>
      <c r="L72" s="26"/>
      <c r="M72" s="6"/>
      <c r="N72" s="26"/>
      <c r="O72" s="26"/>
      <c r="P72" s="26"/>
      <c r="Q72" s="6"/>
      <c r="R72" s="26"/>
      <c r="S72" s="26"/>
      <c r="T72" s="26"/>
      <c r="U72" s="26"/>
      <c r="V72" s="6"/>
      <c r="W72" s="26"/>
      <c r="X72" s="26"/>
      <c r="Y72" s="26"/>
      <c r="Z72" s="26"/>
      <c r="AA72" s="6"/>
      <c r="AB72" s="26"/>
      <c r="AC72" s="26"/>
      <c r="AD72" s="26"/>
      <c r="AE72" s="26"/>
      <c r="AF72" s="6"/>
      <c r="AG72" s="26"/>
      <c r="AH72" s="26"/>
      <c r="AI72" s="26"/>
      <c r="AJ72" s="26"/>
      <c r="AK72" s="6"/>
      <c r="AL72" s="26"/>
      <c r="AM72" s="26"/>
      <c r="AN72" s="26"/>
      <c r="AO72" s="26"/>
      <c r="AP72" s="6"/>
      <c r="AQ72" s="26"/>
      <c r="AR72" s="26"/>
      <c r="AS72" s="26"/>
      <c r="AT72" s="26"/>
      <c r="AU72" s="6"/>
      <c r="AV72" s="26"/>
      <c r="AW72" s="26"/>
      <c r="AX72" s="26"/>
      <c r="AY72" s="26"/>
      <c r="AZ72" s="6"/>
      <c r="BA72" s="26"/>
      <c r="BB72" s="26"/>
      <c r="BC72" s="26"/>
      <c r="BD72" s="26"/>
      <c r="BE72" s="6"/>
      <c r="BF72" s="26"/>
      <c r="BG72" s="26"/>
      <c r="BH72" s="26"/>
      <c r="BI72" s="26"/>
      <c r="BJ72" s="6"/>
      <c r="BK72" s="26"/>
      <c r="BL72" s="26"/>
      <c r="BM72" s="27"/>
      <c r="BN72" s="28"/>
      <c r="BO72" s="6"/>
    </row>
    <row r="73" spans="1:67" ht="24.75">
      <c r="A73" s="22" t="s">
        <v>291</v>
      </c>
      <c r="B73" s="23" t="s">
        <v>233</v>
      </c>
      <c r="C73" s="23" t="s">
        <v>16</v>
      </c>
      <c r="D73" s="24" t="s">
        <v>289</v>
      </c>
      <c r="E73" s="25" t="s">
        <v>292</v>
      </c>
      <c r="F73" s="26"/>
      <c r="G73" s="26"/>
      <c r="H73" s="26"/>
      <c r="I73" s="4"/>
      <c r="J73" s="26"/>
      <c r="K73" s="26"/>
      <c r="L73" s="26"/>
      <c r="M73" s="4"/>
      <c r="N73" s="26"/>
      <c r="O73" s="26"/>
      <c r="P73" s="26"/>
      <c r="Q73" s="4"/>
      <c r="R73" s="26"/>
      <c r="S73" s="26"/>
      <c r="T73" s="26"/>
      <c r="U73" s="26"/>
      <c r="V73" s="4"/>
      <c r="W73" s="26"/>
      <c r="X73" s="26"/>
      <c r="Y73" s="26"/>
      <c r="Z73" s="26"/>
      <c r="AA73" s="4"/>
      <c r="AB73" s="26"/>
      <c r="AC73" s="26"/>
      <c r="AD73" s="26"/>
      <c r="AE73" s="26"/>
      <c r="AF73" s="4"/>
      <c r="AG73" s="26"/>
      <c r="AH73" s="26"/>
      <c r="AI73" s="26"/>
      <c r="AJ73" s="26"/>
      <c r="AK73" s="4"/>
      <c r="AL73" s="26"/>
      <c r="AM73" s="26"/>
      <c r="AN73" s="26"/>
      <c r="AO73" s="26"/>
      <c r="AP73" s="4"/>
      <c r="AQ73" s="26"/>
      <c r="AR73" s="26"/>
      <c r="AS73" s="26"/>
      <c r="AT73" s="26"/>
      <c r="AU73" s="4"/>
      <c r="AV73" s="26"/>
      <c r="AW73" s="26"/>
      <c r="AX73" s="26"/>
      <c r="AY73" s="26"/>
      <c r="AZ73" s="4"/>
      <c r="BA73" s="26"/>
      <c r="BB73" s="26"/>
      <c r="BC73" s="26"/>
      <c r="BD73" s="26"/>
      <c r="BE73" s="4"/>
      <c r="BF73" s="26"/>
      <c r="BG73" s="26"/>
      <c r="BH73" s="26"/>
      <c r="BI73" s="26"/>
      <c r="BJ73" s="4"/>
      <c r="BK73" s="26"/>
      <c r="BL73" s="26"/>
      <c r="BM73" s="27"/>
      <c r="BN73" s="28"/>
      <c r="BO73" s="4"/>
    </row>
    <row r="74" spans="1:67" s="44" customFormat="1" ht="14.25">
      <c r="A74" s="36" t="s">
        <v>294</v>
      </c>
      <c r="B74" s="37" t="s">
        <v>15</v>
      </c>
      <c r="C74" s="37" t="s">
        <v>16</v>
      </c>
      <c r="D74" s="38" t="s">
        <v>17</v>
      </c>
      <c r="E74" s="39" t="s">
        <v>295</v>
      </c>
      <c r="F74" s="40">
        <f>SUM(F75+F104)</f>
        <v>245572.72999999998</v>
      </c>
      <c r="G74" s="40">
        <f t="shared" ref="G74:P74" si="55">SUM(G75+G104)</f>
        <v>157962.12</v>
      </c>
      <c r="H74" s="40">
        <f t="shared" si="55"/>
        <v>0</v>
      </c>
      <c r="I74" s="41">
        <f>SUM(G74/F74*100)</f>
        <v>64.32396626449524</v>
      </c>
      <c r="J74" s="40">
        <f t="shared" si="55"/>
        <v>256571.72999999998</v>
      </c>
      <c r="K74" s="40">
        <f t="shared" si="55"/>
        <v>162617.17000000001</v>
      </c>
      <c r="L74" s="40">
        <f t="shared" si="55"/>
        <v>0</v>
      </c>
      <c r="M74" s="41">
        <f>SUM(K74/J74*100)</f>
        <v>63.380782442399251</v>
      </c>
      <c r="N74" s="40">
        <f t="shared" si="55"/>
        <v>10955.5</v>
      </c>
      <c r="O74" s="40">
        <f t="shared" si="55"/>
        <v>6015.75</v>
      </c>
      <c r="P74" s="40">
        <f t="shared" si="55"/>
        <v>0</v>
      </c>
      <c r="Q74" s="41">
        <f>SUM(O74/N74*100)</f>
        <v>54.91077540961161</v>
      </c>
      <c r="R74" s="40">
        <v>166.71</v>
      </c>
      <c r="S74" s="40">
        <v>166.71</v>
      </c>
      <c r="T74" s="40">
        <v>1466.91</v>
      </c>
      <c r="U74" s="40">
        <v>1390.76</v>
      </c>
      <c r="V74" s="40"/>
      <c r="W74" s="40">
        <v>1431.87</v>
      </c>
      <c r="X74" s="40">
        <v>1431.87</v>
      </c>
      <c r="Y74" s="40">
        <v>1785.81</v>
      </c>
      <c r="Z74" s="40">
        <v>1733.41</v>
      </c>
      <c r="AA74" s="40"/>
      <c r="AB74" s="40">
        <v>1899.18</v>
      </c>
      <c r="AC74" s="40">
        <v>1899.18</v>
      </c>
      <c r="AD74" s="40">
        <v>8772.0400000000009</v>
      </c>
      <c r="AE74" s="40">
        <v>8596.9699999999993</v>
      </c>
      <c r="AF74" s="40"/>
      <c r="AG74" s="40">
        <v>527.27</v>
      </c>
      <c r="AH74" s="40">
        <v>527.27</v>
      </c>
      <c r="AI74" s="40">
        <v>2037.01</v>
      </c>
      <c r="AJ74" s="40">
        <v>2037.01</v>
      </c>
      <c r="AK74" s="40"/>
      <c r="AL74" s="40">
        <v>1908.66</v>
      </c>
      <c r="AM74" s="40">
        <v>1908.66</v>
      </c>
      <c r="AN74" s="40">
        <v>2485.0300000000002</v>
      </c>
      <c r="AO74" s="40">
        <v>2455.96</v>
      </c>
      <c r="AP74" s="40"/>
      <c r="AQ74" s="40">
        <v>451.4</v>
      </c>
      <c r="AR74" s="40">
        <v>389.15</v>
      </c>
      <c r="AS74" s="40">
        <v>1606.25</v>
      </c>
      <c r="AT74" s="40">
        <v>1561.6</v>
      </c>
      <c r="AU74" s="40"/>
      <c r="AV74" s="40">
        <v>1076.3</v>
      </c>
      <c r="AW74" s="40">
        <v>1076.3</v>
      </c>
      <c r="AX74" s="40">
        <v>1761.95</v>
      </c>
      <c r="AY74" s="40">
        <v>1755.35</v>
      </c>
      <c r="AZ74" s="40"/>
      <c r="BA74" s="40">
        <v>849.97</v>
      </c>
      <c r="BB74" s="40">
        <v>849.97</v>
      </c>
      <c r="BC74" s="40">
        <v>1613.96</v>
      </c>
      <c r="BD74" s="40">
        <v>1587.86</v>
      </c>
      <c r="BE74" s="40"/>
      <c r="BF74" s="40">
        <v>6202.77</v>
      </c>
      <c r="BG74" s="40">
        <v>6202.77</v>
      </c>
      <c r="BH74" s="40">
        <v>6725.25</v>
      </c>
      <c r="BI74" s="40">
        <v>6725.25</v>
      </c>
      <c r="BJ74" s="40"/>
      <c r="BK74" s="40">
        <v>1406.73</v>
      </c>
      <c r="BL74" s="40">
        <v>1394.23</v>
      </c>
      <c r="BM74" s="42">
        <v>1652.92</v>
      </c>
      <c r="BN74" s="43">
        <v>1652.92</v>
      </c>
      <c r="BO74" s="40"/>
    </row>
    <row r="75" spans="1:67" s="44" customFormat="1" ht="24">
      <c r="A75" s="36" t="s">
        <v>296</v>
      </c>
      <c r="B75" s="37" t="s">
        <v>15</v>
      </c>
      <c r="C75" s="37" t="s">
        <v>16</v>
      </c>
      <c r="D75" s="38" t="s">
        <v>17</v>
      </c>
      <c r="E75" s="39" t="s">
        <v>297</v>
      </c>
      <c r="F75" s="40">
        <f>SUM(F76+F79+F84+F99)</f>
        <v>245572.72999999998</v>
      </c>
      <c r="G75" s="40">
        <f>SUM(G76+G79+G84+G99)</f>
        <v>158433.03</v>
      </c>
      <c r="H75" s="40">
        <f t="shared" ref="H75:P75" si="56">SUM(H76+H79+H84+H99)</f>
        <v>0</v>
      </c>
      <c r="I75" s="41">
        <f>SUM(G75/F75*100)</f>
        <v>64.515726155750272</v>
      </c>
      <c r="J75" s="40">
        <f t="shared" si="56"/>
        <v>256571.72999999998</v>
      </c>
      <c r="K75" s="40">
        <f t="shared" si="56"/>
        <v>163088.08000000002</v>
      </c>
      <c r="L75" s="40">
        <f t="shared" si="56"/>
        <v>0</v>
      </c>
      <c r="M75" s="41">
        <f>SUM(K75/J75*100)</f>
        <v>63.564321759065201</v>
      </c>
      <c r="N75" s="40">
        <f t="shared" si="56"/>
        <v>10955.5</v>
      </c>
      <c r="O75" s="40">
        <f t="shared" si="56"/>
        <v>6015.75</v>
      </c>
      <c r="P75" s="40">
        <f t="shared" si="56"/>
        <v>0</v>
      </c>
      <c r="Q75" s="41">
        <f>SUM(O75/N75*100)</f>
        <v>54.91077540961161</v>
      </c>
      <c r="R75" s="40">
        <v>166.71</v>
      </c>
      <c r="S75" s="40">
        <v>166.71</v>
      </c>
      <c r="T75" s="40">
        <v>1466.91</v>
      </c>
      <c r="U75" s="40">
        <v>1390.76</v>
      </c>
      <c r="V75" s="40"/>
      <c r="W75" s="40">
        <v>1431.87</v>
      </c>
      <c r="X75" s="40">
        <v>1431.87</v>
      </c>
      <c r="Y75" s="40">
        <v>1785.81</v>
      </c>
      <c r="Z75" s="40">
        <v>1733.41</v>
      </c>
      <c r="AA75" s="40"/>
      <c r="AB75" s="40">
        <v>1899.18</v>
      </c>
      <c r="AC75" s="40">
        <v>1899.18</v>
      </c>
      <c r="AD75" s="40">
        <v>8772.0400000000009</v>
      </c>
      <c r="AE75" s="40">
        <v>8596.9699999999993</v>
      </c>
      <c r="AF75" s="40"/>
      <c r="AG75" s="40">
        <v>527.27</v>
      </c>
      <c r="AH75" s="40">
        <v>527.27</v>
      </c>
      <c r="AI75" s="40">
        <v>2037.01</v>
      </c>
      <c r="AJ75" s="40">
        <v>2037.01</v>
      </c>
      <c r="AK75" s="40"/>
      <c r="AL75" s="40">
        <v>1908.66</v>
      </c>
      <c r="AM75" s="40">
        <v>1908.66</v>
      </c>
      <c r="AN75" s="40">
        <v>2485.0300000000002</v>
      </c>
      <c r="AO75" s="40">
        <v>2455.96</v>
      </c>
      <c r="AP75" s="40"/>
      <c r="AQ75" s="40">
        <v>451.4</v>
      </c>
      <c r="AR75" s="40">
        <v>389.15</v>
      </c>
      <c r="AS75" s="40">
        <v>1606.25</v>
      </c>
      <c r="AT75" s="40">
        <v>1561.6</v>
      </c>
      <c r="AU75" s="40"/>
      <c r="AV75" s="40">
        <v>1076.3</v>
      </c>
      <c r="AW75" s="40">
        <v>1076.3</v>
      </c>
      <c r="AX75" s="40">
        <v>1761.95</v>
      </c>
      <c r="AY75" s="40">
        <v>1755.35</v>
      </c>
      <c r="AZ75" s="40"/>
      <c r="BA75" s="40">
        <v>849.97</v>
      </c>
      <c r="BB75" s="40">
        <v>849.97</v>
      </c>
      <c r="BC75" s="40">
        <v>1613.96</v>
      </c>
      <c r="BD75" s="40">
        <v>1587.86</v>
      </c>
      <c r="BE75" s="40"/>
      <c r="BF75" s="40">
        <v>6202.77</v>
      </c>
      <c r="BG75" s="40">
        <v>6202.77</v>
      </c>
      <c r="BH75" s="40">
        <v>6725.25</v>
      </c>
      <c r="BI75" s="40">
        <v>6725.25</v>
      </c>
      <c r="BJ75" s="40"/>
      <c r="BK75" s="40">
        <v>1406.73</v>
      </c>
      <c r="BL75" s="40">
        <v>1394.23</v>
      </c>
      <c r="BM75" s="42">
        <v>1652.92</v>
      </c>
      <c r="BN75" s="43">
        <v>1652.92</v>
      </c>
      <c r="BO75" s="40"/>
    </row>
    <row r="76" spans="1:67" s="44" customFormat="1" ht="14.25">
      <c r="A76" s="36"/>
      <c r="B76" s="37"/>
      <c r="C76" s="37"/>
      <c r="D76" s="38"/>
      <c r="E76" s="39" t="s">
        <v>506</v>
      </c>
      <c r="F76" s="40">
        <f>SUM(F77:F78)</f>
        <v>106695</v>
      </c>
      <c r="G76" s="40">
        <f t="shared" ref="G76:P76" si="57">SUM(G77:G78)</f>
        <v>59950</v>
      </c>
      <c r="H76" s="40">
        <f t="shared" si="57"/>
        <v>0</v>
      </c>
      <c r="I76" s="41">
        <f t="shared" ref="I76:I105" si="58">SUM(G76/F76*100)</f>
        <v>56.188200009372515</v>
      </c>
      <c r="J76" s="40">
        <f t="shared" si="57"/>
        <v>106695</v>
      </c>
      <c r="K76" s="40">
        <f t="shared" si="57"/>
        <v>59950</v>
      </c>
      <c r="L76" s="40">
        <f t="shared" si="57"/>
        <v>0</v>
      </c>
      <c r="M76" s="41">
        <f t="shared" ref="M76:M105" si="59">SUM(K76/J76*100)</f>
        <v>56.188200009372515</v>
      </c>
      <c r="N76" s="40">
        <f t="shared" si="57"/>
        <v>7678</v>
      </c>
      <c r="O76" s="40">
        <f t="shared" si="57"/>
        <v>3123.75</v>
      </c>
      <c r="P76" s="40">
        <f t="shared" si="57"/>
        <v>0</v>
      </c>
      <c r="Q76" s="41">
        <f t="shared" ref="Q76:Q105" si="60">SUM(O76/N76*100)</f>
        <v>40.684423026829904</v>
      </c>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0"/>
      <c r="AS76" s="40"/>
      <c r="AT76" s="40"/>
      <c r="AU76" s="40"/>
      <c r="AV76" s="40"/>
      <c r="AW76" s="40"/>
      <c r="AX76" s="40"/>
      <c r="AY76" s="40"/>
      <c r="AZ76" s="40"/>
      <c r="BA76" s="40"/>
      <c r="BB76" s="40"/>
      <c r="BC76" s="40"/>
      <c r="BD76" s="40"/>
      <c r="BE76" s="40"/>
      <c r="BF76" s="40"/>
      <c r="BG76" s="40"/>
      <c r="BH76" s="40"/>
      <c r="BI76" s="40"/>
      <c r="BJ76" s="40"/>
      <c r="BK76" s="40"/>
      <c r="BL76" s="40"/>
      <c r="BM76" s="42"/>
      <c r="BN76" s="43"/>
      <c r="BO76" s="40"/>
    </row>
    <row r="77" spans="1:67" s="52" customFormat="1" ht="24.75">
      <c r="A77" s="45" t="s">
        <v>298</v>
      </c>
      <c r="B77" s="46" t="s">
        <v>233</v>
      </c>
      <c r="C77" s="46" t="s">
        <v>16</v>
      </c>
      <c r="D77" s="47" t="s">
        <v>293</v>
      </c>
      <c r="E77" s="48" t="s">
        <v>491</v>
      </c>
      <c r="F77" s="49">
        <v>106695</v>
      </c>
      <c r="G77" s="49">
        <v>59950</v>
      </c>
      <c r="H77" s="49"/>
      <c r="I77" s="41">
        <f t="shared" si="58"/>
        <v>56.188200009372515</v>
      </c>
      <c r="J77" s="49">
        <v>106695</v>
      </c>
      <c r="K77" s="49">
        <v>59950</v>
      </c>
      <c r="L77" s="49"/>
      <c r="M77" s="41">
        <f t="shared" si="59"/>
        <v>56.188200009372515</v>
      </c>
      <c r="N77" s="49"/>
      <c r="O77" s="49"/>
      <c r="P77" s="49"/>
      <c r="Q77" s="41" t="e">
        <f t="shared" si="60"/>
        <v>#DIV/0!</v>
      </c>
      <c r="R77" s="49"/>
      <c r="S77" s="49"/>
      <c r="T77" s="49"/>
      <c r="U77" s="49"/>
      <c r="V77" s="49"/>
      <c r="W77" s="49"/>
      <c r="X77" s="49"/>
      <c r="Y77" s="49"/>
      <c r="Z77" s="49"/>
      <c r="AA77" s="49"/>
      <c r="AB77" s="49"/>
      <c r="AC77" s="49"/>
      <c r="AD77" s="49"/>
      <c r="AE77" s="49"/>
      <c r="AF77" s="49"/>
      <c r="AG77" s="49"/>
      <c r="AH77" s="49"/>
      <c r="AI77" s="49"/>
      <c r="AJ77" s="49"/>
      <c r="AK77" s="49"/>
      <c r="AL77" s="49"/>
      <c r="AM77" s="49"/>
      <c r="AN77" s="49"/>
      <c r="AO77" s="49"/>
      <c r="AP77" s="49"/>
      <c r="AQ77" s="49"/>
      <c r="AR77" s="49"/>
      <c r="AS77" s="49"/>
      <c r="AT77" s="49"/>
      <c r="AU77" s="49"/>
      <c r="AV77" s="49"/>
      <c r="AW77" s="49"/>
      <c r="AX77" s="49"/>
      <c r="AY77" s="49"/>
      <c r="AZ77" s="49"/>
      <c r="BA77" s="49"/>
      <c r="BB77" s="49"/>
      <c r="BC77" s="49"/>
      <c r="BD77" s="49"/>
      <c r="BE77" s="49"/>
      <c r="BF77" s="49"/>
      <c r="BG77" s="49"/>
      <c r="BH77" s="49"/>
      <c r="BI77" s="49"/>
      <c r="BJ77" s="49"/>
      <c r="BK77" s="49"/>
      <c r="BL77" s="49"/>
      <c r="BM77" s="50"/>
      <c r="BN77" s="51"/>
      <c r="BO77" s="49"/>
    </row>
    <row r="78" spans="1:67" s="52" customFormat="1" ht="24.75">
      <c r="A78" s="45" t="s">
        <v>298</v>
      </c>
      <c r="B78" s="46" t="s">
        <v>212</v>
      </c>
      <c r="C78" s="46" t="s">
        <v>16</v>
      </c>
      <c r="D78" s="47" t="s">
        <v>293</v>
      </c>
      <c r="E78" s="48" t="s">
        <v>299</v>
      </c>
      <c r="F78" s="49"/>
      <c r="G78" s="49"/>
      <c r="H78" s="49"/>
      <c r="I78" s="41" t="e">
        <f t="shared" si="58"/>
        <v>#DIV/0!</v>
      </c>
      <c r="J78" s="49"/>
      <c r="K78" s="49"/>
      <c r="L78" s="49"/>
      <c r="M78" s="41" t="e">
        <f t="shared" si="59"/>
        <v>#DIV/0!</v>
      </c>
      <c r="N78" s="49">
        <v>7678</v>
      </c>
      <c r="O78" s="49">
        <v>3123.75</v>
      </c>
      <c r="P78" s="49"/>
      <c r="Q78" s="41">
        <f t="shared" si="60"/>
        <v>40.684423026829904</v>
      </c>
      <c r="R78" s="49">
        <v>70</v>
      </c>
      <c r="S78" s="49">
        <v>70</v>
      </c>
      <c r="T78" s="49"/>
      <c r="U78" s="49"/>
      <c r="V78" s="49"/>
      <c r="W78" s="49">
        <v>965</v>
      </c>
      <c r="X78" s="49">
        <v>965</v>
      </c>
      <c r="Y78" s="49"/>
      <c r="Z78" s="49"/>
      <c r="AA78" s="49"/>
      <c r="AB78" s="49">
        <v>357</v>
      </c>
      <c r="AC78" s="49">
        <v>357</v>
      </c>
      <c r="AD78" s="49"/>
      <c r="AE78" s="49"/>
      <c r="AF78" s="49"/>
      <c r="AG78" s="49">
        <v>370.35</v>
      </c>
      <c r="AH78" s="49">
        <v>370.35</v>
      </c>
      <c r="AI78" s="49"/>
      <c r="AJ78" s="49"/>
      <c r="AK78" s="49"/>
      <c r="AL78" s="49">
        <v>1201</v>
      </c>
      <c r="AM78" s="49">
        <v>1201</v>
      </c>
      <c r="AN78" s="49"/>
      <c r="AO78" s="49"/>
      <c r="AP78" s="49"/>
      <c r="AQ78" s="49">
        <v>202.35</v>
      </c>
      <c r="AR78" s="49">
        <v>140.1</v>
      </c>
      <c r="AS78" s="49"/>
      <c r="AT78" s="49"/>
      <c r="AU78" s="49"/>
      <c r="AV78" s="49">
        <v>270.8</v>
      </c>
      <c r="AW78" s="49">
        <v>270.8</v>
      </c>
      <c r="AX78" s="49"/>
      <c r="AY78" s="49"/>
      <c r="AZ78" s="49"/>
      <c r="BA78" s="49">
        <v>697</v>
      </c>
      <c r="BB78" s="49">
        <v>697</v>
      </c>
      <c r="BC78" s="49"/>
      <c r="BD78" s="49"/>
      <c r="BE78" s="49"/>
      <c r="BF78" s="49">
        <v>1065.22</v>
      </c>
      <c r="BG78" s="49">
        <v>1065.22</v>
      </c>
      <c r="BH78" s="49"/>
      <c r="BI78" s="49"/>
      <c r="BJ78" s="49"/>
      <c r="BK78" s="49">
        <v>840.8</v>
      </c>
      <c r="BL78" s="49">
        <v>828.3</v>
      </c>
      <c r="BM78" s="50"/>
      <c r="BN78" s="51"/>
      <c r="BO78" s="49"/>
    </row>
    <row r="79" spans="1:67" s="44" customFormat="1" ht="14.25">
      <c r="A79" s="36"/>
      <c r="B79" s="37"/>
      <c r="C79" s="37"/>
      <c r="D79" s="38"/>
      <c r="E79" s="63" t="s">
        <v>507</v>
      </c>
      <c r="F79" s="40">
        <f>SUM(F80:F83)</f>
        <v>32268.079999999998</v>
      </c>
      <c r="G79" s="40">
        <f t="shared" ref="G79:BO79" si="61">SUM(G80:G83)</f>
        <v>31993.1</v>
      </c>
      <c r="H79" s="40">
        <f t="shared" si="61"/>
        <v>0</v>
      </c>
      <c r="I79" s="41">
        <f t="shared" si="58"/>
        <v>99.147826582802566</v>
      </c>
      <c r="J79" s="40">
        <f t="shared" si="61"/>
        <v>32268.079999999998</v>
      </c>
      <c r="K79" s="40">
        <f t="shared" si="61"/>
        <v>31993.1</v>
      </c>
      <c r="L79" s="40">
        <f t="shared" si="61"/>
        <v>0</v>
      </c>
      <c r="M79" s="41">
        <f t="shared" si="59"/>
        <v>99.147826582802566</v>
      </c>
      <c r="N79" s="40">
        <f t="shared" si="61"/>
        <v>2214</v>
      </c>
      <c r="O79" s="40">
        <f t="shared" si="61"/>
        <v>2214</v>
      </c>
      <c r="P79" s="40">
        <f t="shared" si="61"/>
        <v>0</v>
      </c>
      <c r="Q79" s="41">
        <f t="shared" si="60"/>
        <v>100</v>
      </c>
      <c r="R79" s="40">
        <f t="shared" si="61"/>
        <v>0</v>
      </c>
      <c r="S79" s="40">
        <f t="shared" si="61"/>
        <v>0</v>
      </c>
      <c r="T79" s="40">
        <f t="shared" si="61"/>
        <v>0</v>
      </c>
      <c r="U79" s="40">
        <f t="shared" si="61"/>
        <v>0</v>
      </c>
      <c r="V79" s="40">
        <f t="shared" si="61"/>
        <v>0</v>
      </c>
      <c r="W79" s="40">
        <f t="shared" si="61"/>
        <v>0</v>
      </c>
      <c r="X79" s="40">
        <f t="shared" si="61"/>
        <v>0</v>
      </c>
      <c r="Y79" s="40">
        <f t="shared" si="61"/>
        <v>0</v>
      </c>
      <c r="Z79" s="40">
        <f t="shared" si="61"/>
        <v>0</v>
      </c>
      <c r="AA79" s="40">
        <f t="shared" si="61"/>
        <v>0</v>
      </c>
      <c r="AB79" s="40">
        <f t="shared" si="61"/>
        <v>0</v>
      </c>
      <c r="AC79" s="40">
        <f t="shared" si="61"/>
        <v>0</v>
      </c>
      <c r="AD79" s="40">
        <f t="shared" si="61"/>
        <v>0</v>
      </c>
      <c r="AE79" s="40">
        <f t="shared" si="61"/>
        <v>0</v>
      </c>
      <c r="AF79" s="40">
        <f t="shared" si="61"/>
        <v>0</v>
      </c>
      <c r="AG79" s="40">
        <f t="shared" si="61"/>
        <v>0</v>
      </c>
      <c r="AH79" s="40">
        <f t="shared" si="61"/>
        <v>0</v>
      </c>
      <c r="AI79" s="40">
        <f t="shared" si="61"/>
        <v>0</v>
      </c>
      <c r="AJ79" s="40">
        <f t="shared" si="61"/>
        <v>0</v>
      </c>
      <c r="AK79" s="40">
        <f t="shared" si="61"/>
        <v>0</v>
      </c>
      <c r="AL79" s="40">
        <f t="shared" si="61"/>
        <v>0</v>
      </c>
      <c r="AM79" s="40">
        <f t="shared" si="61"/>
        <v>0</v>
      </c>
      <c r="AN79" s="40">
        <f t="shared" si="61"/>
        <v>0</v>
      </c>
      <c r="AO79" s="40">
        <f t="shared" si="61"/>
        <v>0</v>
      </c>
      <c r="AP79" s="40">
        <f t="shared" si="61"/>
        <v>0</v>
      </c>
      <c r="AQ79" s="40">
        <f t="shared" si="61"/>
        <v>0</v>
      </c>
      <c r="AR79" s="40">
        <f t="shared" si="61"/>
        <v>0</v>
      </c>
      <c r="AS79" s="40">
        <f t="shared" si="61"/>
        <v>0</v>
      </c>
      <c r="AT79" s="40">
        <f t="shared" si="61"/>
        <v>0</v>
      </c>
      <c r="AU79" s="40">
        <f t="shared" si="61"/>
        <v>0</v>
      </c>
      <c r="AV79" s="40">
        <f t="shared" si="61"/>
        <v>0</v>
      </c>
      <c r="AW79" s="40">
        <f t="shared" si="61"/>
        <v>0</v>
      </c>
      <c r="AX79" s="40">
        <f t="shared" si="61"/>
        <v>0</v>
      </c>
      <c r="AY79" s="40">
        <f t="shared" si="61"/>
        <v>0</v>
      </c>
      <c r="AZ79" s="40">
        <f t="shared" si="61"/>
        <v>0</v>
      </c>
      <c r="BA79" s="40">
        <f t="shared" si="61"/>
        <v>0</v>
      </c>
      <c r="BB79" s="40">
        <f t="shared" si="61"/>
        <v>0</v>
      </c>
      <c r="BC79" s="40">
        <f t="shared" si="61"/>
        <v>0</v>
      </c>
      <c r="BD79" s="40">
        <f t="shared" si="61"/>
        <v>0</v>
      </c>
      <c r="BE79" s="40">
        <f t="shared" si="61"/>
        <v>0</v>
      </c>
      <c r="BF79" s="40">
        <f t="shared" si="61"/>
        <v>0</v>
      </c>
      <c r="BG79" s="40">
        <f t="shared" si="61"/>
        <v>0</v>
      </c>
      <c r="BH79" s="40">
        <f t="shared" si="61"/>
        <v>0</v>
      </c>
      <c r="BI79" s="40">
        <f t="shared" si="61"/>
        <v>0</v>
      </c>
      <c r="BJ79" s="40">
        <f t="shared" si="61"/>
        <v>0</v>
      </c>
      <c r="BK79" s="40">
        <f t="shared" si="61"/>
        <v>0</v>
      </c>
      <c r="BL79" s="40">
        <f t="shared" si="61"/>
        <v>0</v>
      </c>
      <c r="BM79" s="40">
        <f t="shared" si="61"/>
        <v>0</v>
      </c>
      <c r="BN79" s="40">
        <f t="shared" si="61"/>
        <v>0</v>
      </c>
      <c r="BO79" s="40">
        <f t="shared" si="61"/>
        <v>0</v>
      </c>
    </row>
    <row r="80" spans="1:67" s="52" customFormat="1" ht="52.5" customHeight="1">
      <c r="A80" s="45" t="s">
        <v>300</v>
      </c>
      <c r="B80" s="46" t="s">
        <v>233</v>
      </c>
      <c r="C80" s="46" t="s">
        <v>16</v>
      </c>
      <c r="D80" s="47" t="s">
        <v>293</v>
      </c>
      <c r="E80" s="48" t="s">
        <v>492</v>
      </c>
      <c r="F80" s="49">
        <v>814.71</v>
      </c>
      <c r="G80" s="49">
        <v>814.71</v>
      </c>
      <c r="H80" s="49"/>
      <c r="I80" s="41">
        <f t="shared" si="58"/>
        <v>100</v>
      </c>
      <c r="J80" s="49">
        <v>814.71</v>
      </c>
      <c r="K80" s="49">
        <v>814.71</v>
      </c>
      <c r="L80" s="49"/>
      <c r="M80" s="41">
        <f t="shared" si="59"/>
        <v>100</v>
      </c>
      <c r="N80" s="49"/>
      <c r="O80" s="49"/>
      <c r="P80" s="49"/>
      <c r="Q80" s="41" t="e">
        <f t="shared" si="60"/>
        <v>#DIV/0!</v>
      </c>
      <c r="R80" s="49"/>
      <c r="S80" s="49"/>
      <c r="T80" s="49"/>
      <c r="U80" s="49"/>
      <c r="V80" s="49"/>
      <c r="W80" s="49"/>
      <c r="X80" s="49"/>
      <c r="Y80" s="49"/>
      <c r="Z80" s="49"/>
      <c r="AA80" s="49"/>
      <c r="AB80" s="49"/>
      <c r="AC80" s="49"/>
      <c r="AD80" s="49"/>
      <c r="AE80" s="49"/>
      <c r="AF80" s="49"/>
      <c r="AG80" s="49"/>
      <c r="AH80" s="49"/>
      <c r="AI80" s="49"/>
      <c r="AJ80" s="49"/>
      <c r="AK80" s="49"/>
      <c r="AL80" s="49"/>
      <c r="AM80" s="49"/>
      <c r="AN80" s="49"/>
      <c r="AO80" s="49"/>
      <c r="AP80" s="49"/>
      <c r="AQ80" s="49"/>
      <c r="AR80" s="49"/>
      <c r="AS80" s="49"/>
      <c r="AT80" s="49"/>
      <c r="AU80" s="49"/>
      <c r="AV80" s="49"/>
      <c r="AW80" s="49"/>
      <c r="AX80" s="49"/>
      <c r="AY80" s="49"/>
      <c r="AZ80" s="49"/>
      <c r="BA80" s="49"/>
      <c r="BB80" s="49"/>
      <c r="BC80" s="49"/>
      <c r="BD80" s="49"/>
      <c r="BE80" s="49"/>
      <c r="BF80" s="49"/>
      <c r="BG80" s="49"/>
      <c r="BH80" s="49"/>
      <c r="BI80" s="49"/>
      <c r="BJ80" s="49"/>
      <c r="BK80" s="49"/>
      <c r="BL80" s="49"/>
      <c r="BM80" s="50"/>
      <c r="BN80" s="51"/>
      <c r="BO80" s="49"/>
    </row>
    <row r="81" spans="1:67" s="52" customFormat="1" ht="39" customHeight="1">
      <c r="A81" s="45" t="s">
        <v>301</v>
      </c>
      <c r="B81" s="46" t="s">
        <v>233</v>
      </c>
      <c r="C81" s="46" t="s">
        <v>16</v>
      </c>
      <c r="D81" s="47" t="s">
        <v>293</v>
      </c>
      <c r="E81" s="48" t="s">
        <v>493</v>
      </c>
      <c r="F81" s="49">
        <v>25222</v>
      </c>
      <c r="G81" s="49">
        <v>25222</v>
      </c>
      <c r="H81" s="49"/>
      <c r="I81" s="41">
        <f t="shared" si="58"/>
        <v>100</v>
      </c>
      <c r="J81" s="49">
        <v>25222</v>
      </c>
      <c r="K81" s="49">
        <v>25222</v>
      </c>
      <c r="L81" s="49"/>
      <c r="M81" s="41">
        <f t="shared" si="59"/>
        <v>100</v>
      </c>
      <c r="N81" s="49"/>
      <c r="O81" s="49"/>
      <c r="P81" s="49"/>
      <c r="Q81" s="41" t="e">
        <f t="shared" si="60"/>
        <v>#DIV/0!</v>
      </c>
      <c r="R81" s="49"/>
      <c r="S81" s="49"/>
      <c r="T81" s="49"/>
      <c r="U81" s="49"/>
      <c r="V81" s="49"/>
      <c r="W81" s="49"/>
      <c r="X81" s="49"/>
      <c r="Y81" s="49"/>
      <c r="Z81" s="49"/>
      <c r="AA81" s="49"/>
      <c r="AB81" s="49"/>
      <c r="AC81" s="49"/>
      <c r="AD81" s="49"/>
      <c r="AE81" s="49"/>
      <c r="AF81" s="49"/>
      <c r="AG81" s="49"/>
      <c r="AH81" s="49"/>
      <c r="AI81" s="49"/>
      <c r="AJ81" s="49"/>
      <c r="AK81" s="49"/>
      <c r="AL81" s="49"/>
      <c r="AM81" s="49"/>
      <c r="AN81" s="49"/>
      <c r="AO81" s="49"/>
      <c r="AP81" s="49"/>
      <c r="AQ81" s="49"/>
      <c r="AR81" s="49"/>
      <c r="AS81" s="49"/>
      <c r="AT81" s="49"/>
      <c r="AU81" s="49"/>
      <c r="AV81" s="49"/>
      <c r="AW81" s="49"/>
      <c r="AX81" s="49"/>
      <c r="AY81" s="49"/>
      <c r="AZ81" s="49"/>
      <c r="BA81" s="49"/>
      <c r="BB81" s="49"/>
      <c r="BC81" s="49"/>
      <c r="BD81" s="49"/>
      <c r="BE81" s="49"/>
      <c r="BF81" s="49"/>
      <c r="BG81" s="49"/>
      <c r="BH81" s="49"/>
      <c r="BI81" s="49"/>
      <c r="BJ81" s="49"/>
      <c r="BK81" s="49"/>
      <c r="BL81" s="49"/>
      <c r="BM81" s="50"/>
      <c r="BN81" s="51"/>
      <c r="BO81" s="49"/>
    </row>
    <row r="82" spans="1:67" s="52" customFormat="1" ht="15">
      <c r="A82" s="45" t="s">
        <v>304</v>
      </c>
      <c r="B82" s="46" t="s">
        <v>233</v>
      </c>
      <c r="C82" s="46" t="s">
        <v>16</v>
      </c>
      <c r="D82" s="47" t="s">
        <v>293</v>
      </c>
      <c r="E82" s="48" t="s">
        <v>305</v>
      </c>
      <c r="F82" s="49">
        <v>6231.37</v>
      </c>
      <c r="G82" s="49">
        <v>5956.39</v>
      </c>
      <c r="H82" s="49"/>
      <c r="I82" s="41">
        <f t="shared" si="58"/>
        <v>95.587166225083735</v>
      </c>
      <c r="J82" s="49">
        <v>6231.37</v>
      </c>
      <c r="K82" s="49">
        <v>5956.39</v>
      </c>
      <c r="L82" s="49"/>
      <c r="M82" s="41">
        <f t="shared" si="59"/>
        <v>95.587166225083735</v>
      </c>
      <c r="N82" s="49"/>
      <c r="O82" s="49"/>
      <c r="P82" s="49"/>
      <c r="Q82" s="41" t="e">
        <f t="shared" si="60"/>
        <v>#DIV/0!</v>
      </c>
      <c r="R82" s="49"/>
      <c r="S82" s="49"/>
      <c r="T82" s="49"/>
      <c r="U82" s="49"/>
      <c r="V82" s="49"/>
      <c r="W82" s="49"/>
      <c r="X82" s="49"/>
      <c r="Y82" s="49"/>
      <c r="Z82" s="49"/>
      <c r="AA82" s="49"/>
      <c r="AB82" s="49"/>
      <c r="AC82" s="49"/>
      <c r="AD82" s="49"/>
      <c r="AE82" s="49"/>
      <c r="AF82" s="49"/>
      <c r="AG82" s="49"/>
      <c r="AH82" s="49"/>
      <c r="AI82" s="49"/>
      <c r="AJ82" s="49"/>
      <c r="AK82" s="49"/>
      <c r="AL82" s="49"/>
      <c r="AM82" s="49"/>
      <c r="AN82" s="49"/>
      <c r="AO82" s="49"/>
      <c r="AP82" s="49"/>
      <c r="AQ82" s="49"/>
      <c r="AR82" s="49"/>
      <c r="AS82" s="49"/>
      <c r="AT82" s="49"/>
      <c r="AU82" s="49"/>
      <c r="AV82" s="49"/>
      <c r="AW82" s="49"/>
      <c r="AX82" s="49"/>
      <c r="AY82" s="49"/>
      <c r="AZ82" s="49"/>
      <c r="BA82" s="49"/>
      <c r="BB82" s="49"/>
      <c r="BC82" s="49"/>
      <c r="BD82" s="49"/>
      <c r="BE82" s="49"/>
      <c r="BF82" s="49"/>
      <c r="BG82" s="49"/>
      <c r="BH82" s="49"/>
      <c r="BI82" s="49"/>
      <c r="BJ82" s="49"/>
      <c r="BK82" s="49"/>
      <c r="BL82" s="49"/>
      <c r="BM82" s="50"/>
      <c r="BN82" s="51"/>
      <c r="BO82" s="49"/>
    </row>
    <row r="83" spans="1:67" s="52" customFormat="1" ht="15">
      <c r="A83" s="45" t="s">
        <v>304</v>
      </c>
      <c r="B83" s="46" t="s">
        <v>212</v>
      </c>
      <c r="C83" s="46" t="s">
        <v>16</v>
      </c>
      <c r="D83" s="47" t="s">
        <v>293</v>
      </c>
      <c r="E83" s="48" t="s">
        <v>306</v>
      </c>
      <c r="F83" s="49"/>
      <c r="G83" s="49"/>
      <c r="H83" s="49"/>
      <c r="I83" s="41" t="e">
        <f t="shared" si="58"/>
        <v>#DIV/0!</v>
      </c>
      <c r="J83" s="49"/>
      <c r="K83" s="49"/>
      <c r="L83" s="49"/>
      <c r="M83" s="41" t="e">
        <f t="shared" si="59"/>
        <v>#DIV/0!</v>
      </c>
      <c r="N83" s="49">
        <v>2214</v>
      </c>
      <c r="O83" s="49">
        <v>2214</v>
      </c>
      <c r="P83" s="49"/>
      <c r="Q83" s="41">
        <f t="shared" si="60"/>
        <v>100</v>
      </c>
      <c r="R83" s="49"/>
      <c r="S83" s="49"/>
      <c r="T83" s="49"/>
      <c r="U83" s="49"/>
      <c r="V83" s="49"/>
      <c r="W83" s="49"/>
      <c r="X83" s="49"/>
      <c r="Y83" s="49"/>
      <c r="Z83" s="49"/>
      <c r="AA83" s="49"/>
      <c r="AB83" s="49"/>
      <c r="AC83" s="49"/>
      <c r="AD83" s="49"/>
      <c r="AE83" s="49"/>
      <c r="AF83" s="49"/>
      <c r="AG83" s="49"/>
      <c r="AH83" s="49"/>
      <c r="AI83" s="49"/>
      <c r="AJ83" s="49"/>
      <c r="AK83" s="49"/>
      <c r="AL83" s="49"/>
      <c r="AM83" s="49"/>
      <c r="AN83" s="49"/>
      <c r="AO83" s="49"/>
      <c r="AP83" s="49"/>
      <c r="AQ83" s="49"/>
      <c r="AR83" s="49"/>
      <c r="AS83" s="49"/>
      <c r="AT83" s="49"/>
      <c r="AU83" s="49"/>
      <c r="AV83" s="49"/>
      <c r="AW83" s="49"/>
      <c r="AX83" s="49"/>
      <c r="AY83" s="49"/>
      <c r="AZ83" s="49"/>
      <c r="BA83" s="49"/>
      <c r="BB83" s="49"/>
      <c r="BC83" s="49"/>
      <c r="BD83" s="49"/>
      <c r="BE83" s="49"/>
      <c r="BF83" s="49"/>
      <c r="BG83" s="49"/>
      <c r="BH83" s="49"/>
      <c r="BI83" s="49"/>
      <c r="BJ83" s="49"/>
      <c r="BK83" s="49"/>
      <c r="BL83" s="49"/>
      <c r="BM83" s="50"/>
      <c r="BN83" s="51"/>
      <c r="BO83" s="49"/>
    </row>
    <row r="84" spans="1:67" s="44" customFormat="1" ht="14.25">
      <c r="A84" s="36"/>
      <c r="B84" s="37"/>
      <c r="C84" s="37"/>
      <c r="D84" s="38"/>
      <c r="E84" s="39" t="s">
        <v>508</v>
      </c>
      <c r="F84" s="40">
        <f>SUM(F85:F98)</f>
        <v>103504.84999999999</v>
      </c>
      <c r="G84" s="40">
        <f t="shared" ref="G84:P84" si="62">SUM(G85:G98)</f>
        <v>63381.630000000005</v>
      </c>
      <c r="H84" s="40">
        <f t="shared" si="62"/>
        <v>0</v>
      </c>
      <c r="I84" s="41">
        <f t="shared" si="58"/>
        <v>61.235420369190443</v>
      </c>
      <c r="J84" s="40">
        <f t="shared" si="62"/>
        <v>103504.84999999999</v>
      </c>
      <c r="K84" s="40">
        <f t="shared" si="62"/>
        <v>63381.630000000005</v>
      </c>
      <c r="L84" s="40">
        <f t="shared" si="62"/>
        <v>0</v>
      </c>
      <c r="M84" s="41">
        <f t="shared" si="59"/>
        <v>61.235420369190443</v>
      </c>
      <c r="N84" s="40">
        <f t="shared" si="62"/>
        <v>840.5</v>
      </c>
      <c r="O84" s="40">
        <f t="shared" si="62"/>
        <v>455</v>
      </c>
      <c r="P84" s="40">
        <f t="shared" si="62"/>
        <v>0</v>
      </c>
      <c r="Q84" s="41">
        <f t="shared" si="60"/>
        <v>54.134443783462224</v>
      </c>
      <c r="R84" s="40"/>
      <c r="S84" s="40"/>
      <c r="T84" s="40"/>
      <c r="U84" s="40"/>
      <c r="V84" s="40"/>
      <c r="W84" s="40"/>
      <c r="X84" s="40"/>
      <c r="Y84" s="40"/>
      <c r="Z84" s="40"/>
      <c r="AA84" s="40"/>
      <c r="AB84" s="40"/>
      <c r="AC84" s="40"/>
      <c r="AD84" s="40"/>
      <c r="AE84" s="40"/>
      <c r="AF84" s="40"/>
      <c r="AG84" s="40"/>
      <c r="AH84" s="40"/>
      <c r="AI84" s="40"/>
      <c r="AJ84" s="40"/>
      <c r="AK84" s="40"/>
      <c r="AL84" s="40"/>
      <c r="AM84" s="40"/>
      <c r="AN84" s="40"/>
      <c r="AO84" s="40"/>
      <c r="AP84" s="40"/>
      <c r="AQ84" s="40"/>
      <c r="AR84" s="40"/>
      <c r="AS84" s="40"/>
      <c r="AT84" s="40"/>
      <c r="AU84" s="40"/>
      <c r="AV84" s="40"/>
      <c r="AW84" s="40"/>
      <c r="AX84" s="40"/>
      <c r="AY84" s="40"/>
      <c r="AZ84" s="40"/>
      <c r="BA84" s="40"/>
      <c r="BB84" s="40"/>
      <c r="BC84" s="40"/>
      <c r="BD84" s="40"/>
      <c r="BE84" s="40"/>
      <c r="BF84" s="40"/>
      <c r="BG84" s="40"/>
      <c r="BH84" s="40"/>
      <c r="BI84" s="40"/>
      <c r="BJ84" s="40"/>
      <c r="BK84" s="40"/>
      <c r="BL84" s="40"/>
      <c r="BM84" s="42"/>
      <c r="BN84" s="43"/>
      <c r="BO84" s="40"/>
    </row>
    <row r="85" spans="1:67" s="52" customFormat="1" ht="36.75">
      <c r="A85" s="45" t="s">
        <v>307</v>
      </c>
      <c r="B85" s="46" t="s">
        <v>233</v>
      </c>
      <c r="C85" s="46" t="s">
        <v>16</v>
      </c>
      <c r="D85" s="47" t="s">
        <v>293</v>
      </c>
      <c r="E85" s="48" t="s">
        <v>308</v>
      </c>
      <c r="F85" s="49">
        <v>117.76</v>
      </c>
      <c r="G85" s="49">
        <v>117.76</v>
      </c>
      <c r="H85" s="49"/>
      <c r="I85" s="41">
        <f t="shared" si="58"/>
        <v>100</v>
      </c>
      <c r="J85" s="49">
        <v>117.76</v>
      </c>
      <c r="K85" s="49">
        <v>117.76</v>
      </c>
      <c r="L85" s="49"/>
      <c r="M85" s="41">
        <f t="shared" si="59"/>
        <v>100</v>
      </c>
      <c r="N85" s="49"/>
      <c r="O85" s="49"/>
      <c r="P85" s="49"/>
      <c r="Q85" s="41" t="e">
        <f t="shared" si="60"/>
        <v>#DIV/0!</v>
      </c>
      <c r="R85" s="49"/>
      <c r="S85" s="49"/>
      <c r="T85" s="49"/>
      <c r="U85" s="49"/>
      <c r="V85" s="49"/>
      <c r="W85" s="49"/>
      <c r="X85" s="49"/>
      <c r="Y85" s="49"/>
      <c r="Z85" s="49"/>
      <c r="AA85" s="49"/>
      <c r="AB85" s="49"/>
      <c r="AC85" s="49"/>
      <c r="AD85" s="49"/>
      <c r="AE85" s="49"/>
      <c r="AF85" s="49"/>
      <c r="AG85" s="49"/>
      <c r="AH85" s="49"/>
      <c r="AI85" s="49"/>
      <c r="AJ85" s="49"/>
      <c r="AK85" s="49"/>
      <c r="AL85" s="49"/>
      <c r="AM85" s="49"/>
      <c r="AN85" s="49"/>
      <c r="AO85" s="49"/>
      <c r="AP85" s="49"/>
      <c r="AQ85" s="49"/>
      <c r="AR85" s="49"/>
      <c r="AS85" s="49"/>
      <c r="AT85" s="49"/>
      <c r="AU85" s="49"/>
      <c r="AV85" s="49"/>
      <c r="AW85" s="49"/>
      <c r="AX85" s="49"/>
      <c r="AY85" s="49"/>
      <c r="AZ85" s="49"/>
      <c r="BA85" s="49"/>
      <c r="BB85" s="49"/>
      <c r="BC85" s="49"/>
      <c r="BD85" s="49"/>
      <c r="BE85" s="49"/>
      <c r="BF85" s="49"/>
      <c r="BG85" s="49"/>
      <c r="BH85" s="49"/>
      <c r="BI85" s="49"/>
      <c r="BJ85" s="49"/>
      <c r="BK85" s="49"/>
      <c r="BL85" s="49"/>
      <c r="BM85" s="50"/>
      <c r="BN85" s="51"/>
      <c r="BO85" s="49"/>
    </row>
    <row r="86" spans="1:67" s="52" customFormat="1" ht="36.75">
      <c r="A86" s="45" t="s">
        <v>309</v>
      </c>
      <c r="B86" s="46" t="s">
        <v>233</v>
      </c>
      <c r="C86" s="46" t="s">
        <v>16</v>
      </c>
      <c r="D86" s="47" t="s">
        <v>293</v>
      </c>
      <c r="E86" s="48" t="s">
        <v>310</v>
      </c>
      <c r="F86" s="49">
        <v>1151</v>
      </c>
      <c r="G86" s="49">
        <v>1151</v>
      </c>
      <c r="H86" s="49"/>
      <c r="I86" s="41">
        <f t="shared" si="58"/>
        <v>100</v>
      </c>
      <c r="J86" s="49">
        <v>1151</v>
      </c>
      <c r="K86" s="49">
        <v>1151</v>
      </c>
      <c r="L86" s="49"/>
      <c r="M86" s="41">
        <f t="shared" si="59"/>
        <v>100</v>
      </c>
      <c r="N86" s="49"/>
      <c r="O86" s="49"/>
      <c r="P86" s="49"/>
      <c r="Q86" s="41" t="e">
        <f t="shared" si="60"/>
        <v>#DIV/0!</v>
      </c>
      <c r="R86" s="49"/>
      <c r="S86" s="49"/>
      <c r="T86" s="49"/>
      <c r="U86" s="49"/>
      <c r="V86" s="49"/>
      <c r="W86" s="49"/>
      <c r="X86" s="49"/>
      <c r="Y86" s="49"/>
      <c r="Z86" s="49"/>
      <c r="AA86" s="49"/>
      <c r="AB86" s="49"/>
      <c r="AC86" s="49"/>
      <c r="AD86" s="49"/>
      <c r="AE86" s="49"/>
      <c r="AF86" s="49"/>
      <c r="AG86" s="49"/>
      <c r="AH86" s="49"/>
      <c r="AI86" s="49"/>
      <c r="AJ86" s="49"/>
      <c r="AK86" s="49"/>
      <c r="AL86" s="49"/>
      <c r="AM86" s="49"/>
      <c r="AN86" s="49"/>
      <c r="AO86" s="49"/>
      <c r="AP86" s="49"/>
      <c r="AQ86" s="49"/>
      <c r="AR86" s="49"/>
      <c r="AS86" s="49"/>
      <c r="AT86" s="49"/>
      <c r="AU86" s="49"/>
      <c r="AV86" s="49"/>
      <c r="AW86" s="49"/>
      <c r="AX86" s="49"/>
      <c r="AY86" s="49"/>
      <c r="AZ86" s="49"/>
      <c r="BA86" s="49"/>
      <c r="BB86" s="49"/>
      <c r="BC86" s="49"/>
      <c r="BD86" s="49"/>
      <c r="BE86" s="49"/>
      <c r="BF86" s="49"/>
      <c r="BG86" s="49"/>
      <c r="BH86" s="49"/>
      <c r="BI86" s="49"/>
      <c r="BJ86" s="49"/>
      <c r="BK86" s="49"/>
      <c r="BL86" s="49"/>
      <c r="BM86" s="50"/>
      <c r="BN86" s="51"/>
      <c r="BO86" s="49"/>
    </row>
    <row r="87" spans="1:67" s="52" customFormat="1" ht="48.75">
      <c r="A87" s="45" t="s">
        <v>311</v>
      </c>
      <c r="B87" s="46" t="s">
        <v>233</v>
      </c>
      <c r="C87" s="46" t="s">
        <v>16</v>
      </c>
      <c r="D87" s="47" t="s">
        <v>293</v>
      </c>
      <c r="E87" s="48" t="s">
        <v>312</v>
      </c>
      <c r="F87" s="49">
        <v>12.9</v>
      </c>
      <c r="G87" s="49">
        <v>12.9</v>
      </c>
      <c r="H87" s="49"/>
      <c r="I87" s="41">
        <f t="shared" si="58"/>
        <v>100</v>
      </c>
      <c r="J87" s="49">
        <v>12.9</v>
      </c>
      <c r="K87" s="49">
        <v>12.9</v>
      </c>
      <c r="L87" s="49"/>
      <c r="M87" s="41">
        <f t="shared" si="59"/>
        <v>100</v>
      </c>
      <c r="N87" s="49"/>
      <c r="O87" s="49"/>
      <c r="P87" s="49"/>
      <c r="Q87" s="41" t="e">
        <f t="shared" si="60"/>
        <v>#DIV/0!</v>
      </c>
      <c r="R87" s="49"/>
      <c r="S87" s="49"/>
      <c r="T87" s="49"/>
      <c r="U87" s="49"/>
      <c r="V87" s="49"/>
      <c r="W87" s="49"/>
      <c r="X87" s="49"/>
      <c r="Y87" s="49"/>
      <c r="Z87" s="49"/>
      <c r="AA87" s="49"/>
      <c r="AB87" s="49"/>
      <c r="AC87" s="49"/>
      <c r="AD87" s="49"/>
      <c r="AE87" s="49"/>
      <c r="AF87" s="49"/>
      <c r="AG87" s="49"/>
      <c r="AH87" s="49"/>
      <c r="AI87" s="49"/>
      <c r="AJ87" s="49"/>
      <c r="AK87" s="49"/>
      <c r="AL87" s="49"/>
      <c r="AM87" s="49"/>
      <c r="AN87" s="49"/>
      <c r="AO87" s="49"/>
      <c r="AP87" s="49"/>
      <c r="AQ87" s="49"/>
      <c r="AR87" s="49"/>
      <c r="AS87" s="49"/>
      <c r="AT87" s="49"/>
      <c r="AU87" s="49"/>
      <c r="AV87" s="49"/>
      <c r="AW87" s="49"/>
      <c r="AX87" s="49"/>
      <c r="AY87" s="49"/>
      <c r="AZ87" s="49"/>
      <c r="BA87" s="49"/>
      <c r="BB87" s="49"/>
      <c r="BC87" s="49"/>
      <c r="BD87" s="49"/>
      <c r="BE87" s="49"/>
      <c r="BF87" s="49">
        <v>4749.3999999999996</v>
      </c>
      <c r="BG87" s="49">
        <v>4749.3999999999996</v>
      </c>
      <c r="BH87" s="49"/>
      <c r="BI87" s="49"/>
      <c r="BJ87" s="49"/>
      <c r="BK87" s="49"/>
      <c r="BL87" s="49"/>
      <c r="BM87" s="50"/>
      <c r="BN87" s="51"/>
      <c r="BO87" s="49"/>
    </row>
    <row r="88" spans="1:67" s="52" customFormat="1" ht="36.75">
      <c r="A88" s="45" t="s">
        <v>313</v>
      </c>
      <c r="B88" s="46" t="s">
        <v>233</v>
      </c>
      <c r="C88" s="46" t="s">
        <v>16</v>
      </c>
      <c r="D88" s="47" t="s">
        <v>293</v>
      </c>
      <c r="E88" s="48" t="s">
        <v>314</v>
      </c>
      <c r="F88" s="49">
        <v>840.5</v>
      </c>
      <c r="G88" s="49">
        <v>455</v>
      </c>
      <c r="H88" s="49"/>
      <c r="I88" s="41">
        <f t="shared" si="58"/>
        <v>54.134443783462224</v>
      </c>
      <c r="J88" s="49">
        <v>840.5</v>
      </c>
      <c r="K88" s="49">
        <v>455</v>
      </c>
      <c r="L88" s="49"/>
      <c r="M88" s="41">
        <f t="shared" si="59"/>
        <v>54.134443783462224</v>
      </c>
      <c r="N88" s="49"/>
      <c r="O88" s="49"/>
      <c r="P88" s="49"/>
      <c r="Q88" s="41" t="e">
        <f t="shared" si="60"/>
        <v>#DIV/0!</v>
      </c>
      <c r="R88" s="49"/>
      <c r="S88" s="49"/>
      <c r="T88" s="49"/>
      <c r="U88" s="49"/>
      <c r="V88" s="49"/>
      <c r="W88" s="49"/>
      <c r="X88" s="49"/>
      <c r="Y88" s="49"/>
      <c r="Z88" s="49"/>
      <c r="AA88" s="49"/>
      <c r="AB88" s="49"/>
      <c r="AC88" s="49"/>
      <c r="AD88" s="49"/>
      <c r="AE88" s="49"/>
      <c r="AF88" s="49"/>
      <c r="AG88" s="49"/>
      <c r="AH88" s="49"/>
      <c r="AI88" s="49"/>
      <c r="AJ88" s="49"/>
      <c r="AK88" s="49"/>
      <c r="AL88" s="49"/>
      <c r="AM88" s="49"/>
      <c r="AN88" s="49"/>
      <c r="AO88" s="49"/>
      <c r="AP88" s="49"/>
      <c r="AQ88" s="49"/>
      <c r="AR88" s="49"/>
      <c r="AS88" s="49"/>
      <c r="AT88" s="49"/>
      <c r="AU88" s="49"/>
      <c r="AV88" s="49"/>
      <c r="AW88" s="49"/>
      <c r="AX88" s="49"/>
      <c r="AY88" s="49"/>
      <c r="AZ88" s="49"/>
      <c r="BA88" s="49"/>
      <c r="BB88" s="49"/>
      <c r="BC88" s="49"/>
      <c r="BD88" s="49"/>
      <c r="BE88" s="49"/>
      <c r="BF88" s="49"/>
      <c r="BG88" s="49"/>
      <c r="BH88" s="49"/>
      <c r="BI88" s="49"/>
      <c r="BJ88" s="49"/>
      <c r="BK88" s="49"/>
      <c r="BL88" s="49"/>
      <c r="BM88" s="50"/>
      <c r="BN88" s="51"/>
      <c r="BO88" s="49"/>
    </row>
    <row r="89" spans="1:67" s="52" customFormat="1" ht="36.75">
      <c r="A89" s="45" t="s">
        <v>313</v>
      </c>
      <c r="B89" s="46" t="s">
        <v>212</v>
      </c>
      <c r="C89" s="46" t="s">
        <v>16</v>
      </c>
      <c r="D89" s="47" t="s">
        <v>293</v>
      </c>
      <c r="E89" s="48" t="s">
        <v>315</v>
      </c>
      <c r="F89" s="49"/>
      <c r="G89" s="49"/>
      <c r="H89" s="49"/>
      <c r="I89" s="41" t="e">
        <f t="shared" si="58"/>
        <v>#DIV/0!</v>
      </c>
      <c r="J89" s="49"/>
      <c r="K89" s="49"/>
      <c r="L89" s="49"/>
      <c r="M89" s="41" t="e">
        <f t="shared" si="59"/>
        <v>#DIV/0!</v>
      </c>
      <c r="N89" s="49">
        <v>840.5</v>
      </c>
      <c r="O89" s="49">
        <v>455</v>
      </c>
      <c r="P89" s="49"/>
      <c r="Q89" s="41">
        <f t="shared" si="60"/>
        <v>54.134443783462224</v>
      </c>
      <c r="R89" s="49"/>
      <c r="S89" s="49"/>
      <c r="T89" s="49"/>
      <c r="U89" s="49"/>
      <c r="V89" s="49"/>
      <c r="W89" s="49"/>
      <c r="X89" s="49"/>
      <c r="Y89" s="49"/>
      <c r="Z89" s="49"/>
      <c r="AA89" s="49"/>
      <c r="AB89" s="49"/>
      <c r="AC89" s="49"/>
      <c r="AD89" s="49"/>
      <c r="AE89" s="49"/>
      <c r="AF89" s="49"/>
      <c r="AG89" s="49"/>
      <c r="AH89" s="49"/>
      <c r="AI89" s="49"/>
      <c r="AJ89" s="49"/>
      <c r="AK89" s="49"/>
      <c r="AL89" s="49"/>
      <c r="AM89" s="49"/>
      <c r="AN89" s="49"/>
      <c r="AO89" s="49"/>
      <c r="AP89" s="49"/>
      <c r="AQ89" s="49"/>
      <c r="AR89" s="49"/>
      <c r="AS89" s="49"/>
      <c r="AT89" s="49"/>
      <c r="AU89" s="49"/>
      <c r="AV89" s="49"/>
      <c r="AW89" s="49"/>
      <c r="AX89" s="49"/>
      <c r="AY89" s="49"/>
      <c r="AZ89" s="49"/>
      <c r="BA89" s="49"/>
      <c r="BB89" s="49"/>
      <c r="BC89" s="49"/>
      <c r="BD89" s="49"/>
      <c r="BE89" s="49"/>
      <c r="BF89" s="49">
        <v>209.2</v>
      </c>
      <c r="BG89" s="49">
        <v>209.2</v>
      </c>
      <c r="BH89" s="49"/>
      <c r="BI89" s="49"/>
      <c r="BJ89" s="49"/>
      <c r="BK89" s="49"/>
      <c r="BL89" s="49"/>
      <c r="BM89" s="50"/>
      <c r="BN89" s="51"/>
      <c r="BO89" s="49"/>
    </row>
    <row r="90" spans="1:67" s="52" customFormat="1" ht="36.75">
      <c r="A90" s="45" t="s">
        <v>494</v>
      </c>
      <c r="B90" s="46" t="s">
        <v>233</v>
      </c>
      <c r="C90" s="46" t="s">
        <v>16</v>
      </c>
      <c r="D90" s="47" t="s">
        <v>293</v>
      </c>
      <c r="E90" s="48" t="s">
        <v>495</v>
      </c>
      <c r="F90" s="49">
        <v>196.8</v>
      </c>
      <c r="G90" s="49">
        <v>94.21</v>
      </c>
      <c r="H90" s="49"/>
      <c r="I90" s="41">
        <f t="shared" si="58"/>
        <v>47.87093495934959</v>
      </c>
      <c r="J90" s="49">
        <v>196.8</v>
      </c>
      <c r="K90" s="49">
        <v>94.21</v>
      </c>
      <c r="L90" s="49"/>
      <c r="M90" s="41">
        <f t="shared" si="59"/>
        <v>47.87093495934959</v>
      </c>
      <c r="N90" s="49"/>
      <c r="O90" s="49"/>
      <c r="P90" s="49"/>
      <c r="Q90" s="41" t="e">
        <f t="shared" si="60"/>
        <v>#DIV/0!</v>
      </c>
      <c r="R90" s="49"/>
      <c r="S90" s="49"/>
      <c r="T90" s="49"/>
      <c r="U90" s="49"/>
      <c r="V90" s="49"/>
      <c r="W90" s="49"/>
      <c r="X90" s="49"/>
      <c r="Y90" s="49"/>
      <c r="Z90" s="49"/>
      <c r="AA90" s="49"/>
      <c r="AB90" s="49"/>
      <c r="AC90" s="49"/>
      <c r="AD90" s="49"/>
      <c r="AE90" s="49"/>
      <c r="AF90" s="49"/>
      <c r="AG90" s="49"/>
      <c r="AH90" s="49"/>
      <c r="AI90" s="49"/>
      <c r="AJ90" s="49"/>
      <c r="AK90" s="49"/>
      <c r="AL90" s="49"/>
      <c r="AM90" s="49"/>
      <c r="AN90" s="49"/>
      <c r="AO90" s="49"/>
      <c r="AP90" s="49"/>
      <c r="AQ90" s="49"/>
      <c r="AR90" s="49"/>
      <c r="AS90" s="49"/>
      <c r="AT90" s="49"/>
      <c r="AU90" s="49"/>
      <c r="AV90" s="49"/>
      <c r="AW90" s="49"/>
      <c r="AX90" s="49"/>
      <c r="AY90" s="49"/>
      <c r="AZ90" s="49"/>
      <c r="BA90" s="49"/>
      <c r="BB90" s="49"/>
      <c r="BC90" s="49"/>
      <c r="BD90" s="49"/>
      <c r="BE90" s="49"/>
      <c r="BF90" s="49"/>
      <c r="BG90" s="49"/>
      <c r="BH90" s="49"/>
      <c r="BI90" s="49"/>
      <c r="BJ90" s="49"/>
      <c r="BK90" s="49"/>
      <c r="BL90" s="49"/>
      <c r="BM90" s="50"/>
      <c r="BN90" s="51"/>
      <c r="BO90" s="49"/>
    </row>
    <row r="91" spans="1:67" s="52" customFormat="1" ht="36.75">
      <c r="A91" s="45" t="s">
        <v>316</v>
      </c>
      <c r="B91" s="46" t="s">
        <v>233</v>
      </c>
      <c r="C91" s="46" t="s">
        <v>16</v>
      </c>
      <c r="D91" s="47" t="s">
        <v>293</v>
      </c>
      <c r="E91" s="48" t="s">
        <v>496</v>
      </c>
      <c r="F91" s="49">
        <v>1656.29</v>
      </c>
      <c r="G91" s="49">
        <v>1448.36</v>
      </c>
      <c r="H91" s="49"/>
      <c r="I91" s="41">
        <f t="shared" si="58"/>
        <v>87.446039039057169</v>
      </c>
      <c r="J91" s="49">
        <v>1656.29</v>
      </c>
      <c r="K91" s="49">
        <v>1448.36</v>
      </c>
      <c r="L91" s="49"/>
      <c r="M91" s="41">
        <f t="shared" si="59"/>
        <v>87.446039039057169</v>
      </c>
      <c r="N91" s="49"/>
      <c r="O91" s="49"/>
      <c r="P91" s="49"/>
      <c r="Q91" s="41" t="e">
        <f t="shared" si="60"/>
        <v>#DIV/0!</v>
      </c>
      <c r="R91" s="49">
        <v>42.77</v>
      </c>
      <c r="S91" s="49">
        <v>42.77</v>
      </c>
      <c r="T91" s="49"/>
      <c r="U91" s="49"/>
      <c r="V91" s="49"/>
      <c r="W91" s="49">
        <v>347.2</v>
      </c>
      <c r="X91" s="49">
        <v>347.2</v>
      </c>
      <c r="Y91" s="49"/>
      <c r="Z91" s="49"/>
      <c r="AA91" s="49"/>
      <c r="AB91" s="49">
        <v>1077.29</v>
      </c>
      <c r="AC91" s="49">
        <v>1077.29</v>
      </c>
      <c r="AD91" s="49"/>
      <c r="AE91" s="49"/>
      <c r="AF91" s="49"/>
      <c r="AG91" s="49">
        <v>48.13</v>
      </c>
      <c r="AH91" s="49">
        <v>48.13</v>
      </c>
      <c r="AI91" s="49"/>
      <c r="AJ91" s="49"/>
      <c r="AK91" s="49"/>
      <c r="AL91" s="49">
        <v>373.9</v>
      </c>
      <c r="AM91" s="49">
        <v>373.9</v>
      </c>
      <c r="AN91" s="49"/>
      <c r="AO91" s="49"/>
      <c r="AP91" s="49"/>
      <c r="AQ91" s="49">
        <v>206.44</v>
      </c>
      <c r="AR91" s="49">
        <v>206.44</v>
      </c>
      <c r="AS91" s="49"/>
      <c r="AT91" s="49"/>
      <c r="AU91" s="49"/>
      <c r="AV91" s="49">
        <v>731.08</v>
      </c>
      <c r="AW91" s="49">
        <v>731.08</v>
      </c>
      <c r="AX91" s="49"/>
      <c r="AY91" s="49"/>
      <c r="AZ91" s="49"/>
      <c r="BA91" s="49">
        <v>76.69</v>
      </c>
      <c r="BB91" s="49">
        <v>76.69</v>
      </c>
      <c r="BC91" s="49"/>
      <c r="BD91" s="49"/>
      <c r="BE91" s="49"/>
      <c r="BF91" s="49">
        <v>37.299999999999997</v>
      </c>
      <c r="BG91" s="49">
        <v>37.299999999999997</v>
      </c>
      <c r="BH91" s="49"/>
      <c r="BI91" s="49"/>
      <c r="BJ91" s="49"/>
      <c r="BK91" s="49">
        <v>344.4</v>
      </c>
      <c r="BL91" s="49">
        <v>344.4</v>
      </c>
      <c r="BM91" s="50"/>
      <c r="BN91" s="51"/>
      <c r="BO91" s="49"/>
    </row>
    <row r="92" spans="1:67" s="52" customFormat="1" ht="36.75">
      <c r="A92" s="45" t="s">
        <v>317</v>
      </c>
      <c r="B92" s="46" t="s">
        <v>233</v>
      </c>
      <c r="C92" s="46" t="s">
        <v>16</v>
      </c>
      <c r="D92" s="47" t="s">
        <v>293</v>
      </c>
      <c r="E92" s="48" t="s">
        <v>318</v>
      </c>
      <c r="F92" s="49">
        <v>3497</v>
      </c>
      <c r="G92" s="49">
        <v>1650</v>
      </c>
      <c r="H92" s="49"/>
      <c r="I92" s="41">
        <f t="shared" si="58"/>
        <v>47.183299971404061</v>
      </c>
      <c r="J92" s="49">
        <v>3497</v>
      </c>
      <c r="K92" s="49">
        <v>1650</v>
      </c>
      <c r="L92" s="49"/>
      <c r="M92" s="41">
        <f t="shared" si="59"/>
        <v>47.183299971404061</v>
      </c>
      <c r="N92" s="49"/>
      <c r="O92" s="49"/>
      <c r="P92" s="49"/>
      <c r="Q92" s="41" t="e">
        <f t="shared" si="60"/>
        <v>#DIV/0!</v>
      </c>
      <c r="R92" s="49"/>
      <c r="S92" s="49"/>
      <c r="T92" s="49"/>
      <c r="U92" s="49"/>
      <c r="V92" s="49"/>
      <c r="W92" s="49"/>
      <c r="X92" s="49"/>
      <c r="Y92" s="49"/>
      <c r="Z92" s="49"/>
      <c r="AA92" s="49"/>
      <c r="AB92" s="49"/>
      <c r="AC92" s="49"/>
      <c r="AD92" s="49"/>
      <c r="AE92" s="49"/>
      <c r="AF92" s="49"/>
      <c r="AG92" s="49"/>
      <c r="AH92" s="49"/>
      <c r="AI92" s="49"/>
      <c r="AJ92" s="49"/>
      <c r="AK92" s="49"/>
      <c r="AL92" s="49"/>
      <c r="AM92" s="49"/>
      <c r="AN92" s="49"/>
      <c r="AO92" s="49"/>
      <c r="AP92" s="49"/>
      <c r="AQ92" s="49"/>
      <c r="AR92" s="49"/>
      <c r="AS92" s="49"/>
      <c r="AT92" s="49"/>
      <c r="AU92" s="49"/>
      <c r="AV92" s="49"/>
      <c r="AW92" s="49"/>
      <c r="AX92" s="49"/>
      <c r="AY92" s="49"/>
      <c r="AZ92" s="49"/>
      <c r="BA92" s="49"/>
      <c r="BB92" s="49"/>
      <c r="BC92" s="49"/>
      <c r="BD92" s="49"/>
      <c r="BE92" s="49"/>
      <c r="BF92" s="49"/>
      <c r="BG92" s="49"/>
      <c r="BH92" s="49"/>
      <c r="BI92" s="49"/>
      <c r="BJ92" s="49"/>
      <c r="BK92" s="49"/>
      <c r="BL92" s="49"/>
      <c r="BM92" s="50"/>
      <c r="BN92" s="51"/>
      <c r="BO92" s="49"/>
    </row>
    <row r="93" spans="1:67" s="52" customFormat="1" ht="36.75">
      <c r="A93" s="45" t="s">
        <v>319</v>
      </c>
      <c r="B93" s="46" t="s">
        <v>233</v>
      </c>
      <c r="C93" s="46" t="s">
        <v>16</v>
      </c>
      <c r="D93" s="47" t="s">
        <v>293</v>
      </c>
      <c r="E93" s="48" t="s">
        <v>320</v>
      </c>
      <c r="F93" s="49">
        <v>82929.899999999994</v>
      </c>
      <c r="G93" s="49">
        <v>48665.9</v>
      </c>
      <c r="H93" s="49"/>
      <c r="I93" s="41">
        <f t="shared" si="58"/>
        <v>58.683176996475339</v>
      </c>
      <c r="J93" s="49">
        <v>82929.899999999994</v>
      </c>
      <c r="K93" s="49">
        <v>48665.9</v>
      </c>
      <c r="L93" s="49"/>
      <c r="M93" s="41">
        <f t="shared" si="59"/>
        <v>58.683176996475339</v>
      </c>
      <c r="N93" s="49"/>
      <c r="O93" s="49"/>
      <c r="P93" s="49"/>
      <c r="Q93" s="41" t="e">
        <f t="shared" si="60"/>
        <v>#DIV/0!</v>
      </c>
      <c r="R93" s="49"/>
      <c r="S93" s="49"/>
      <c r="T93" s="49"/>
      <c r="U93" s="49"/>
      <c r="V93" s="49"/>
      <c r="W93" s="49"/>
      <c r="X93" s="49"/>
      <c r="Y93" s="49"/>
      <c r="Z93" s="49"/>
      <c r="AA93" s="49"/>
      <c r="AB93" s="49"/>
      <c r="AC93" s="49"/>
      <c r="AD93" s="49"/>
      <c r="AE93" s="49"/>
      <c r="AF93" s="49"/>
      <c r="AG93" s="49"/>
      <c r="AH93" s="49"/>
      <c r="AI93" s="49"/>
      <c r="AJ93" s="49"/>
      <c r="AK93" s="49"/>
      <c r="AL93" s="49"/>
      <c r="AM93" s="49"/>
      <c r="AN93" s="49"/>
      <c r="AO93" s="49"/>
      <c r="AP93" s="49"/>
      <c r="AQ93" s="49"/>
      <c r="AR93" s="49"/>
      <c r="AS93" s="49"/>
      <c r="AT93" s="49"/>
      <c r="AU93" s="49"/>
      <c r="AV93" s="49"/>
      <c r="AW93" s="49"/>
      <c r="AX93" s="49"/>
      <c r="AY93" s="49"/>
      <c r="AZ93" s="49"/>
      <c r="BA93" s="49"/>
      <c r="BB93" s="49"/>
      <c r="BC93" s="49"/>
      <c r="BD93" s="49"/>
      <c r="BE93" s="49"/>
      <c r="BF93" s="49"/>
      <c r="BG93" s="49"/>
      <c r="BH93" s="49"/>
      <c r="BI93" s="49"/>
      <c r="BJ93" s="49"/>
      <c r="BK93" s="49"/>
      <c r="BL93" s="49"/>
      <c r="BM93" s="50"/>
      <c r="BN93" s="51"/>
      <c r="BO93" s="49"/>
    </row>
    <row r="94" spans="1:67" s="52" customFormat="1" ht="60.75">
      <c r="A94" s="45" t="s">
        <v>321</v>
      </c>
      <c r="B94" s="46" t="s">
        <v>233</v>
      </c>
      <c r="C94" s="46" t="s">
        <v>16</v>
      </c>
      <c r="D94" s="47" t="s">
        <v>293</v>
      </c>
      <c r="E94" s="48" t="s">
        <v>322</v>
      </c>
      <c r="F94" s="49">
        <v>1400</v>
      </c>
      <c r="G94" s="49">
        <v>1400</v>
      </c>
      <c r="H94" s="49"/>
      <c r="I94" s="41">
        <f t="shared" si="58"/>
        <v>100</v>
      </c>
      <c r="J94" s="49">
        <v>1400</v>
      </c>
      <c r="K94" s="49">
        <v>1400</v>
      </c>
      <c r="L94" s="49"/>
      <c r="M94" s="41">
        <f t="shared" si="59"/>
        <v>100</v>
      </c>
      <c r="N94" s="49"/>
      <c r="O94" s="49"/>
      <c r="P94" s="49"/>
      <c r="Q94" s="41" t="e">
        <f t="shared" si="60"/>
        <v>#DIV/0!</v>
      </c>
      <c r="R94" s="49"/>
      <c r="S94" s="49"/>
      <c r="T94" s="49"/>
      <c r="U94" s="49"/>
      <c r="V94" s="49"/>
      <c r="W94" s="49"/>
      <c r="X94" s="49"/>
      <c r="Y94" s="49"/>
      <c r="Z94" s="49"/>
      <c r="AA94" s="49"/>
      <c r="AB94" s="49"/>
      <c r="AC94" s="49"/>
      <c r="AD94" s="49"/>
      <c r="AE94" s="49"/>
      <c r="AF94" s="49"/>
      <c r="AG94" s="49"/>
      <c r="AH94" s="49"/>
      <c r="AI94" s="49"/>
      <c r="AJ94" s="49"/>
      <c r="AK94" s="49"/>
      <c r="AL94" s="49"/>
      <c r="AM94" s="49"/>
      <c r="AN94" s="49"/>
      <c r="AO94" s="49"/>
      <c r="AP94" s="49"/>
      <c r="AQ94" s="49"/>
      <c r="AR94" s="49"/>
      <c r="AS94" s="49"/>
      <c r="AT94" s="49"/>
      <c r="AU94" s="49"/>
      <c r="AV94" s="49"/>
      <c r="AW94" s="49"/>
      <c r="AX94" s="49"/>
      <c r="AY94" s="49"/>
      <c r="AZ94" s="49"/>
      <c r="BA94" s="49"/>
      <c r="BB94" s="49"/>
      <c r="BC94" s="49"/>
      <c r="BD94" s="49"/>
      <c r="BE94" s="49"/>
      <c r="BF94" s="49"/>
      <c r="BG94" s="49"/>
      <c r="BH94" s="49"/>
      <c r="BI94" s="49"/>
      <c r="BJ94" s="49"/>
      <c r="BK94" s="49"/>
      <c r="BL94" s="49"/>
      <c r="BM94" s="50"/>
      <c r="BN94" s="51"/>
      <c r="BO94" s="49"/>
    </row>
    <row r="95" spans="1:67" s="52" customFormat="1" ht="36.75">
      <c r="A95" s="45" t="s">
        <v>323</v>
      </c>
      <c r="B95" s="46" t="s">
        <v>233</v>
      </c>
      <c r="C95" s="46" t="s">
        <v>16</v>
      </c>
      <c r="D95" s="47" t="s">
        <v>293</v>
      </c>
      <c r="E95" s="48" t="s">
        <v>324</v>
      </c>
      <c r="F95" s="49">
        <v>4820.5</v>
      </c>
      <c r="G95" s="49">
        <v>2183.5</v>
      </c>
      <c r="H95" s="49"/>
      <c r="I95" s="41">
        <f t="shared" si="58"/>
        <v>45.296131106731671</v>
      </c>
      <c r="J95" s="49">
        <v>4820.5</v>
      </c>
      <c r="K95" s="49">
        <v>2183.5</v>
      </c>
      <c r="L95" s="49"/>
      <c r="M95" s="41">
        <f t="shared" si="59"/>
        <v>45.296131106731671</v>
      </c>
      <c r="N95" s="49"/>
      <c r="O95" s="49"/>
      <c r="P95" s="49"/>
      <c r="Q95" s="41" t="e">
        <f t="shared" si="60"/>
        <v>#DIV/0!</v>
      </c>
      <c r="R95" s="49"/>
      <c r="S95" s="49"/>
      <c r="T95" s="49"/>
      <c r="U95" s="49"/>
      <c r="V95" s="49"/>
      <c r="W95" s="49"/>
      <c r="X95" s="49"/>
      <c r="Y95" s="49"/>
      <c r="Z95" s="49"/>
      <c r="AA95" s="49"/>
      <c r="AB95" s="49"/>
      <c r="AC95" s="49"/>
      <c r="AD95" s="49"/>
      <c r="AE95" s="49"/>
      <c r="AF95" s="49"/>
      <c r="AG95" s="49"/>
      <c r="AH95" s="49"/>
      <c r="AI95" s="49"/>
      <c r="AJ95" s="49"/>
      <c r="AK95" s="49"/>
      <c r="AL95" s="49"/>
      <c r="AM95" s="49"/>
      <c r="AN95" s="49"/>
      <c r="AO95" s="49"/>
      <c r="AP95" s="49"/>
      <c r="AQ95" s="49"/>
      <c r="AR95" s="49"/>
      <c r="AS95" s="49"/>
      <c r="AT95" s="49"/>
      <c r="AU95" s="49"/>
      <c r="AV95" s="49"/>
      <c r="AW95" s="49"/>
      <c r="AX95" s="49"/>
      <c r="AY95" s="49"/>
      <c r="AZ95" s="49"/>
      <c r="BA95" s="49"/>
      <c r="BB95" s="49"/>
      <c r="BC95" s="49"/>
      <c r="BD95" s="49"/>
      <c r="BE95" s="49"/>
      <c r="BF95" s="49"/>
      <c r="BG95" s="49"/>
      <c r="BH95" s="49"/>
      <c r="BI95" s="49"/>
      <c r="BJ95" s="49"/>
      <c r="BK95" s="49"/>
      <c r="BL95" s="49"/>
      <c r="BM95" s="50"/>
      <c r="BN95" s="51"/>
      <c r="BO95" s="49"/>
    </row>
    <row r="96" spans="1:67" s="52" customFormat="1" ht="60.75">
      <c r="A96" s="45" t="s">
        <v>325</v>
      </c>
      <c r="B96" s="46" t="s">
        <v>233</v>
      </c>
      <c r="C96" s="46" t="s">
        <v>16</v>
      </c>
      <c r="D96" s="47" t="s">
        <v>293</v>
      </c>
      <c r="E96" s="48" t="s">
        <v>326</v>
      </c>
      <c r="F96" s="49">
        <v>1239.2</v>
      </c>
      <c r="G96" s="49">
        <v>560</v>
      </c>
      <c r="H96" s="49"/>
      <c r="I96" s="41">
        <f t="shared" si="58"/>
        <v>45.190445448676563</v>
      </c>
      <c r="J96" s="49">
        <v>1239.2</v>
      </c>
      <c r="K96" s="49">
        <v>560</v>
      </c>
      <c r="L96" s="49"/>
      <c r="M96" s="41">
        <f t="shared" si="59"/>
        <v>45.190445448676563</v>
      </c>
      <c r="N96" s="49"/>
      <c r="O96" s="49"/>
      <c r="P96" s="49"/>
      <c r="Q96" s="41" t="e">
        <f t="shared" si="60"/>
        <v>#DIV/0!</v>
      </c>
      <c r="R96" s="49">
        <v>43.01</v>
      </c>
      <c r="S96" s="49">
        <v>43.01</v>
      </c>
      <c r="T96" s="49"/>
      <c r="U96" s="49"/>
      <c r="V96" s="49"/>
      <c r="W96" s="49">
        <v>43.17</v>
      </c>
      <c r="X96" s="49">
        <v>43.17</v>
      </c>
      <c r="Y96" s="49"/>
      <c r="Z96" s="49"/>
      <c r="AA96" s="49"/>
      <c r="AB96" s="49">
        <v>377.46</v>
      </c>
      <c r="AC96" s="49">
        <v>377.46</v>
      </c>
      <c r="AD96" s="49"/>
      <c r="AE96" s="49"/>
      <c r="AF96" s="49"/>
      <c r="AG96" s="49">
        <v>43.22</v>
      </c>
      <c r="AH96" s="49">
        <v>43.22</v>
      </c>
      <c r="AI96" s="49"/>
      <c r="AJ96" s="49"/>
      <c r="AK96" s="49"/>
      <c r="AL96" s="49">
        <v>45.54</v>
      </c>
      <c r="AM96" s="49">
        <v>45.54</v>
      </c>
      <c r="AN96" s="49"/>
      <c r="AO96" s="49"/>
      <c r="AP96" s="49"/>
      <c r="AQ96" s="49">
        <v>42.61</v>
      </c>
      <c r="AR96" s="49">
        <v>42.61</v>
      </c>
      <c r="AS96" s="49"/>
      <c r="AT96" s="49"/>
      <c r="AU96" s="49"/>
      <c r="AV96" s="49">
        <v>41.63</v>
      </c>
      <c r="AW96" s="49">
        <v>41.63</v>
      </c>
      <c r="AX96" s="49"/>
      <c r="AY96" s="49"/>
      <c r="AZ96" s="49"/>
      <c r="BA96" s="49">
        <v>43.49</v>
      </c>
      <c r="BB96" s="49">
        <v>43.49</v>
      </c>
      <c r="BC96" s="49"/>
      <c r="BD96" s="49"/>
      <c r="BE96" s="49"/>
      <c r="BF96" s="49">
        <v>43.29</v>
      </c>
      <c r="BG96" s="49">
        <v>43.29</v>
      </c>
      <c r="BH96" s="49"/>
      <c r="BI96" s="49"/>
      <c r="BJ96" s="49"/>
      <c r="BK96" s="49">
        <v>43.17</v>
      </c>
      <c r="BL96" s="49">
        <v>43.17</v>
      </c>
      <c r="BM96" s="50"/>
      <c r="BN96" s="51"/>
      <c r="BO96" s="49"/>
    </row>
    <row r="97" spans="1:67" s="52" customFormat="1" ht="84.75">
      <c r="A97" s="45" t="s">
        <v>327</v>
      </c>
      <c r="B97" s="46" t="s">
        <v>233</v>
      </c>
      <c r="C97" s="46" t="s">
        <v>16</v>
      </c>
      <c r="D97" s="47" t="s">
        <v>293</v>
      </c>
      <c r="E97" s="48" t="s">
        <v>510</v>
      </c>
      <c r="F97" s="49">
        <v>5130</v>
      </c>
      <c r="G97" s="49">
        <v>5130</v>
      </c>
      <c r="H97" s="49"/>
      <c r="I97" s="41">
        <f t="shared" si="58"/>
        <v>100</v>
      </c>
      <c r="J97" s="49">
        <v>5130</v>
      </c>
      <c r="K97" s="49">
        <v>5130</v>
      </c>
      <c r="L97" s="49"/>
      <c r="M97" s="41">
        <f t="shared" si="59"/>
        <v>100</v>
      </c>
      <c r="N97" s="49"/>
      <c r="O97" s="49"/>
      <c r="P97" s="49"/>
      <c r="Q97" s="41" t="e">
        <f t="shared" si="60"/>
        <v>#DIV/0!</v>
      </c>
      <c r="R97" s="49"/>
      <c r="S97" s="49"/>
      <c r="T97" s="49"/>
      <c r="U97" s="49"/>
      <c r="V97" s="49"/>
      <c r="W97" s="49"/>
      <c r="X97" s="49"/>
      <c r="Y97" s="49"/>
      <c r="Z97" s="49"/>
      <c r="AA97" s="49"/>
      <c r="AB97" s="49"/>
      <c r="AC97" s="49"/>
      <c r="AD97" s="49"/>
      <c r="AE97" s="49"/>
      <c r="AF97" s="49"/>
      <c r="AG97" s="49"/>
      <c r="AH97" s="49"/>
      <c r="AI97" s="49"/>
      <c r="AJ97" s="49"/>
      <c r="AK97" s="49"/>
      <c r="AL97" s="49"/>
      <c r="AM97" s="49"/>
      <c r="AN97" s="49"/>
      <c r="AO97" s="49"/>
      <c r="AP97" s="49"/>
      <c r="AQ97" s="49"/>
      <c r="AR97" s="49"/>
      <c r="AS97" s="49"/>
      <c r="AT97" s="49"/>
      <c r="AU97" s="49"/>
      <c r="AV97" s="49"/>
      <c r="AW97" s="49"/>
      <c r="AX97" s="49"/>
      <c r="AY97" s="49"/>
      <c r="AZ97" s="49"/>
      <c r="BA97" s="49"/>
      <c r="BB97" s="49"/>
      <c r="BC97" s="49"/>
      <c r="BD97" s="49"/>
      <c r="BE97" s="49"/>
      <c r="BF97" s="49"/>
      <c r="BG97" s="49"/>
      <c r="BH97" s="49"/>
      <c r="BI97" s="49"/>
      <c r="BJ97" s="49"/>
      <c r="BK97" s="49"/>
      <c r="BL97" s="49"/>
      <c r="BM97" s="50"/>
      <c r="BN97" s="51"/>
      <c r="BO97" s="49"/>
    </row>
    <row r="98" spans="1:67" s="52" customFormat="1" ht="72.75">
      <c r="A98" s="45" t="s">
        <v>497</v>
      </c>
      <c r="B98" s="46" t="s">
        <v>233</v>
      </c>
      <c r="C98" s="46" t="s">
        <v>16</v>
      </c>
      <c r="D98" s="47" t="s">
        <v>293</v>
      </c>
      <c r="E98" s="48" t="s">
        <v>498</v>
      </c>
      <c r="F98" s="49">
        <v>513</v>
      </c>
      <c r="G98" s="49">
        <v>513</v>
      </c>
      <c r="H98" s="49"/>
      <c r="I98" s="41">
        <f t="shared" si="58"/>
        <v>100</v>
      </c>
      <c r="J98" s="49">
        <v>513</v>
      </c>
      <c r="K98" s="49">
        <v>513</v>
      </c>
      <c r="L98" s="49"/>
      <c r="M98" s="41">
        <f t="shared" si="59"/>
        <v>100</v>
      </c>
      <c r="N98" s="49"/>
      <c r="O98" s="49"/>
      <c r="P98" s="49"/>
      <c r="Q98" s="41" t="e">
        <f t="shared" si="60"/>
        <v>#DIV/0!</v>
      </c>
      <c r="R98" s="49"/>
      <c r="S98" s="49"/>
      <c r="T98" s="49"/>
      <c r="U98" s="49"/>
      <c r="V98" s="49"/>
      <c r="W98" s="49"/>
      <c r="X98" s="49"/>
      <c r="Y98" s="49"/>
      <c r="Z98" s="49"/>
      <c r="AA98" s="49"/>
      <c r="AB98" s="49"/>
      <c r="AC98" s="49"/>
      <c r="AD98" s="49"/>
      <c r="AE98" s="49"/>
      <c r="AF98" s="49"/>
      <c r="AG98" s="49"/>
      <c r="AH98" s="49"/>
      <c r="AI98" s="49"/>
      <c r="AJ98" s="49"/>
      <c r="AK98" s="49"/>
      <c r="AL98" s="49"/>
      <c r="AM98" s="49"/>
      <c r="AN98" s="49"/>
      <c r="AO98" s="49"/>
      <c r="AP98" s="49"/>
      <c r="AQ98" s="49"/>
      <c r="AR98" s="49"/>
      <c r="AS98" s="49"/>
      <c r="AT98" s="49"/>
      <c r="AU98" s="49"/>
      <c r="AV98" s="49"/>
      <c r="AW98" s="49"/>
      <c r="AX98" s="49"/>
      <c r="AY98" s="49"/>
      <c r="AZ98" s="49"/>
      <c r="BA98" s="49"/>
      <c r="BB98" s="49"/>
      <c r="BC98" s="49"/>
      <c r="BD98" s="49"/>
      <c r="BE98" s="49"/>
      <c r="BF98" s="49"/>
      <c r="BG98" s="49"/>
      <c r="BH98" s="49"/>
      <c r="BI98" s="49"/>
      <c r="BJ98" s="49"/>
      <c r="BK98" s="49"/>
      <c r="BL98" s="49"/>
      <c r="BM98" s="50"/>
      <c r="BN98" s="51"/>
      <c r="BO98" s="49"/>
    </row>
    <row r="99" spans="1:67" s="44" customFormat="1" ht="14.25">
      <c r="A99" s="36"/>
      <c r="B99" s="37"/>
      <c r="C99" s="37"/>
      <c r="D99" s="38"/>
      <c r="E99" s="39" t="s">
        <v>509</v>
      </c>
      <c r="F99" s="40">
        <f>SUM(F100:F102)</f>
        <v>3104.8</v>
      </c>
      <c r="G99" s="40">
        <f t="shared" ref="G99:P99" si="63">SUM(G100:G102)</f>
        <v>3108.3</v>
      </c>
      <c r="H99" s="40">
        <f t="shared" si="63"/>
        <v>0</v>
      </c>
      <c r="I99" s="41">
        <f t="shared" si="58"/>
        <v>100.11272867817573</v>
      </c>
      <c r="J99" s="40">
        <f t="shared" si="63"/>
        <v>14103.8</v>
      </c>
      <c r="K99" s="40">
        <f t="shared" si="63"/>
        <v>7763.35</v>
      </c>
      <c r="L99" s="40">
        <f t="shared" si="63"/>
        <v>0</v>
      </c>
      <c r="M99" s="41">
        <f t="shared" si="59"/>
        <v>55.044385201151471</v>
      </c>
      <c r="N99" s="40">
        <f t="shared" si="63"/>
        <v>223</v>
      </c>
      <c r="O99" s="40">
        <f t="shared" si="63"/>
        <v>223</v>
      </c>
      <c r="P99" s="40">
        <f t="shared" si="63"/>
        <v>0</v>
      </c>
      <c r="Q99" s="41">
        <f t="shared" si="60"/>
        <v>100</v>
      </c>
      <c r="R99" s="40"/>
      <c r="S99" s="40"/>
      <c r="T99" s="40"/>
      <c r="U99" s="40"/>
      <c r="V99" s="40"/>
      <c r="W99" s="40"/>
      <c r="X99" s="40"/>
      <c r="Y99" s="40"/>
      <c r="Z99" s="40"/>
      <c r="AA99" s="40"/>
      <c r="AB99" s="40"/>
      <c r="AC99" s="40"/>
      <c r="AD99" s="40"/>
      <c r="AE99" s="40"/>
      <c r="AF99" s="40"/>
      <c r="AG99" s="40"/>
      <c r="AH99" s="40"/>
      <c r="AI99" s="40"/>
      <c r="AJ99" s="40"/>
      <c r="AK99" s="40"/>
      <c r="AL99" s="40"/>
      <c r="AM99" s="40"/>
      <c r="AN99" s="40"/>
      <c r="AO99" s="40"/>
      <c r="AP99" s="40"/>
      <c r="AQ99" s="40"/>
      <c r="AR99" s="40"/>
      <c r="AS99" s="40"/>
      <c r="AT99" s="40"/>
      <c r="AU99" s="40"/>
      <c r="AV99" s="40"/>
      <c r="AW99" s="40"/>
      <c r="AX99" s="40"/>
      <c r="AY99" s="40"/>
      <c r="AZ99" s="40"/>
      <c r="BA99" s="40"/>
      <c r="BB99" s="40"/>
      <c r="BC99" s="40"/>
      <c r="BD99" s="40"/>
      <c r="BE99" s="40"/>
      <c r="BF99" s="40"/>
      <c r="BG99" s="40"/>
      <c r="BH99" s="40"/>
      <c r="BI99" s="40"/>
      <c r="BJ99" s="40"/>
      <c r="BK99" s="40"/>
      <c r="BL99" s="40"/>
      <c r="BM99" s="42"/>
      <c r="BN99" s="43"/>
      <c r="BO99" s="40"/>
    </row>
    <row r="100" spans="1:67" s="52" customFormat="1" ht="48.75">
      <c r="A100" s="45" t="s">
        <v>302</v>
      </c>
      <c r="B100" s="46" t="s">
        <v>233</v>
      </c>
      <c r="C100" s="46" t="s">
        <v>16</v>
      </c>
      <c r="D100" s="47" t="s">
        <v>293</v>
      </c>
      <c r="E100" s="48" t="s">
        <v>499</v>
      </c>
      <c r="F100" s="49">
        <v>3104.8</v>
      </c>
      <c r="G100" s="49">
        <v>3108.3</v>
      </c>
      <c r="H100" s="49"/>
      <c r="I100" s="41">
        <f t="shared" si="58"/>
        <v>100.11272867817573</v>
      </c>
      <c r="J100" s="49">
        <v>3104.8</v>
      </c>
      <c r="K100" s="49">
        <v>3108.3</v>
      </c>
      <c r="L100" s="49"/>
      <c r="M100" s="41">
        <f t="shared" si="59"/>
        <v>100.11272867817573</v>
      </c>
      <c r="N100" s="49"/>
      <c r="O100" s="49"/>
      <c r="P100" s="49"/>
      <c r="Q100" s="41" t="e">
        <f t="shared" si="60"/>
        <v>#DIV/0!</v>
      </c>
      <c r="R100" s="49"/>
      <c r="S100" s="49"/>
      <c r="T100" s="49"/>
      <c r="U100" s="49"/>
      <c r="V100" s="49"/>
      <c r="W100" s="49"/>
      <c r="X100" s="49"/>
      <c r="Y100" s="49"/>
      <c r="Z100" s="49"/>
      <c r="AA100" s="49"/>
      <c r="AB100" s="49"/>
      <c r="AC100" s="49"/>
      <c r="AD100" s="49"/>
      <c r="AE100" s="49"/>
      <c r="AF100" s="49"/>
      <c r="AG100" s="49"/>
      <c r="AH100" s="49"/>
      <c r="AI100" s="49"/>
      <c r="AJ100" s="49"/>
      <c r="AK100" s="49"/>
      <c r="AL100" s="49"/>
      <c r="AM100" s="49"/>
      <c r="AN100" s="49"/>
      <c r="AO100" s="49"/>
      <c r="AP100" s="49"/>
      <c r="AQ100" s="49"/>
      <c r="AR100" s="49"/>
      <c r="AS100" s="49"/>
      <c r="AT100" s="49"/>
      <c r="AU100" s="49"/>
      <c r="AV100" s="49"/>
      <c r="AW100" s="49"/>
      <c r="AX100" s="49"/>
      <c r="AY100" s="49"/>
      <c r="AZ100" s="49"/>
      <c r="BA100" s="49"/>
      <c r="BB100" s="49"/>
      <c r="BC100" s="49"/>
      <c r="BD100" s="49"/>
      <c r="BE100" s="49"/>
      <c r="BF100" s="49"/>
      <c r="BG100" s="49"/>
      <c r="BH100" s="49"/>
      <c r="BI100" s="49"/>
      <c r="BJ100" s="49"/>
      <c r="BK100" s="49"/>
      <c r="BL100" s="49"/>
      <c r="BM100" s="50"/>
      <c r="BN100" s="51"/>
      <c r="BO100" s="49"/>
    </row>
    <row r="101" spans="1:67" s="52" customFormat="1" ht="48.75">
      <c r="A101" s="45" t="s">
        <v>302</v>
      </c>
      <c r="B101" s="46" t="s">
        <v>212</v>
      </c>
      <c r="C101" s="46" t="s">
        <v>16</v>
      </c>
      <c r="D101" s="47" t="s">
        <v>293</v>
      </c>
      <c r="E101" s="48" t="s">
        <v>500</v>
      </c>
      <c r="F101" s="49"/>
      <c r="G101" s="49"/>
      <c r="H101" s="49"/>
      <c r="I101" s="41" t="e">
        <f t="shared" si="58"/>
        <v>#DIV/0!</v>
      </c>
      <c r="J101" s="49"/>
      <c r="K101" s="49"/>
      <c r="L101" s="49"/>
      <c r="M101" s="41" t="e">
        <f t="shared" si="59"/>
        <v>#DIV/0!</v>
      </c>
      <c r="N101" s="49">
        <v>223</v>
      </c>
      <c r="O101" s="49">
        <v>223</v>
      </c>
      <c r="P101" s="49"/>
      <c r="Q101" s="41">
        <f t="shared" si="60"/>
        <v>100</v>
      </c>
      <c r="R101" s="49"/>
      <c r="S101" s="49"/>
      <c r="T101" s="49"/>
      <c r="U101" s="49"/>
      <c r="V101" s="49"/>
      <c r="W101" s="49"/>
      <c r="X101" s="49"/>
      <c r="Y101" s="49"/>
      <c r="Z101" s="49"/>
      <c r="AA101" s="49"/>
      <c r="AB101" s="49"/>
      <c r="AC101" s="49"/>
      <c r="AD101" s="49"/>
      <c r="AE101" s="49"/>
      <c r="AF101" s="49"/>
      <c r="AG101" s="49"/>
      <c r="AH101" s="49"/>
      <c r="AI101" s="49"/>
      <c r="AJ101" s="49"/>
      <c r="AK101" s="49"/>
      <c r="AL101" s="49"/>
      <c r="AM101" s="49"/>
      <c r="AN101" s="49"/>
      <c r="AO101" s="49"/>
      <c r="AP101" s="49"/>
      <c r="AQ101" s="49"/>
      <c r="AR101" s="49"/>
      <c r="AS101" s="49"/>
      <c r="AT101" s="49"/>
      <c r="AU101" s="49"/>
      <c r="AV101" s="49"/>
      <c r="AW101" s="49"/>
      <c r="AX101" s="49"/>
      <c r="AY101" s="49"/>
      <c r="AZ101" s="49"/>
      <c r="BA101" s="49"/>
      <c r="BB101" s="49"/>
      <c r="BC101" s="49"/>
      <c r="BD101" s="49"/>
      <c r="BE101" s="49"/>
      <c r="BF101" s="49"/>
      <c r="BG101" s="49"/>
      <c r="BH101" s="49"/>
      <c r="BI101" s="49"/>
      <c r="BJ101" s="49"/>
      <c r="BK101" s="49"/>
      <c r="BL101" s="49"/>
      <c r="BM101" s="50"/>
      <c r="BN101" s="51"/>
      <c r="BO101" s="49"/>
    </row>
    <row r="102" spans="1:67" s="52" customFormat="1" ht="65.25" customHeight="1">
      <c r="A102" s="45" t="s">
        <v>303</v>
      </c>
      <c r="B102" s="46" t="s">
        <v>233</v>
      </c>
      <c r="C102" s="46" t="s">
        <v>16</v>
      </c>
      <c r="D102" s="47" t="s">
        <v>293</v>
      </c>
      <c r="E102" s="48" t="s">
        <v>501</v>
      </c>
      <c r="F102" s="49"/>
      <c r="G102" s="49"/>
      <c r="H102" s="49"/>
      <c r="I102" s="41" t="e">
        <f t="shared" si="58"/>
        <v>#DIV/0!</v>
      </c>
      <c r="J102" s="49">
        <v>10999</v>
      </c>
      <c r="K102" s="49">
        <v>4655.05</v>
      </c>
      <c r="L102" s="49"/>
      <c r="M102" s="41">
        <f t="shared" si="59"/>
        <v>42.322483862169292</v>
      </c>
      <c r="N102" s="49"/>
      <c r="O102" s="49"/>
      <c r="P102" s="49"/>
      <c r="Q102" s="41" t="e">
        <f t="shared" si="60"/>
        <v>#DIV/0!</v>
      </c>
      <c r="R102" s="49"/>
      <c r="S102" s="49"/>
      <c r="T102" s="49"/>
      <c r="U102" s="49"/>
      <c r="V102" s="49"/>
      <c r="W102" s="49"/>
      <c r="X102" s="49"/>
      <c r="Y102" s="49"/>
      <c r="Z102" s="49"/>
      <c r="AA102" s="49"/>
      <c r="AB102" s="49"/>
      <c r="AC102" s="49"/>
      <c r="AD102" s="49"/>
      <c r="AE102" s="49"/>
      <c r="AF102" s="49"/>
      <c r="AG102" s="49"/>
      <c r="AH102" s="49"/>
      <c r="AI102" s="49"/>
      <c r="AJ102" s="49"/>
      <c r="AK102" s="49"/>
      <c r="AL102" s="49"/>
      <c r="AM102" s="49"/>
      <c r="AN102" s="49"/>
      <c r="AO102" s="49"/>
      <c r="AP102" s="49"/>
      <c r="AQ102" s="49"/>
      <c r="AR102" s="49"/>
      <c r="AS102" s="49"/>
      <c r="AT102" s="49"/>
      <c r="AU102" s="49"/>
      <c r="AV102" s="49"/>
      <c r="AW102" s="49"/>
      <c r="AX102" s="49"/>
      <c r="AY102" s="49"/>
      <c r="AZ102" s="49"/>
      <c r="BA102" s="49"/>
      <c r="BB102" s="49"/>
      <c r="BC102" s="49"/>
      <c r="BD102" s="49"/>
      <c r="BE102" s="49"/>
      <c r="BF102" s="49"/>
      <c r="BG102" s="49"/>
      <c r="BH102" s="49"/>
      <c r="BI102" s="49"/>
      <c r="BJ102" s="49"/>
      <c r="BK102" s="49"/>
      <c r="BL102" s="49"/>
      <c r="BM102" s="50"/>
      <c r="BN102" s="51"/>
      <c r="BO102" s="49"/>
    </row>
    <row r="103" spans="1:67" s="52" customFormat="1" ht="48.75">
      <c r="A103" s="45" t="s">
        <v>502</v>
      </c>
      <c r="B103" s="46" t="s">
        <v>15</v>
      </c>
      <c r="C103" s="46" t="s">
        <v>16</v>
      </c>
      <c r="D103" s="47" t="s">
        <v>17</v>
      </c>
      <c r="E103" s="48" t="s">
        <v>503</v>
      </c>
      <c r="F103" s="49"/>
      <c r="G103" s="49">
        <v>-470.91</v>
      </c>
      <c r="H103" s="49"/>
      <c r="I103" s="41"/>
      <c r="J103" s="49"/>
      <c r="K103" s="49">
        <v>-470.91</v>
      </c>
      <c r="L103" s="49"/>
      <c r="M103" s="41"/>
      <c r="N103" s="49"/>
      <c r="O103" s="49"/>
      <c r="P103" s="49"/>
      <c r="Q103" s="41"/>
      <c r="R103" s="49"/>
      <c r="S103" s="49"/>
      <c r="T103" s="49"/>
      <c r="U103" s="49"/>
      <c r="V103" s="49"/>
      <c r="W103" s="49"/>
      <c r="X103" s="49"/>
      <c r="Y103" s="49"/>
      <c r="Z103" s="49"/>
      <c r="AA103" s="49"/>
      <c r="AB103" s="49"/>
      <c r="AC103" s="49"/>
      <c r="AD103" s="49"/>
      <c r="AE103" s="49"/>
      <c r="AF103" s="49"/>
      <c r="AG103" s="49"/>
      <c r="AH103" s="49"/>
      <c r="AI103" s="49"/>
      <c r="AJ103" s="49"/>
      <c r="AK103" s="49"/>
      <c r="AL103" s="49"/>
      <c r="AM103" s="49"/>
      <c r="AN103" s="49"/>
      <c r="AO103" s="49"/>
      <c r="AP103" s="49"/>
      <c r="AQ103" s="49"/>
      <c r="AR103" s="49"/>
      <c r="AS103" s="49"/>
      <c r="AT103" s="49"/>
      <c r="AU103" s="49"/>
      <c r="AV103" s="49"/>
      <c r="AW103" s="49"/>
      <c r="AX103" s="49"/>
      <c r="AY103" s="49"/>
      <c r="AZ103" s="49"/>
      <c r="BA103" s="49"/>
      <c r="BB103" s="49"/>
      <c r="BC103" s="49"/>
      <c r="BD103" s="49"/>
      <c r="BE103" s="49"/>
      <c r="BF103" s="49"/>
      <c r="BG103" s="49"/>
      <c r="BH103" s="49"/>
      <c r="BI103" s="49"/>
      <c r="BJ103" s="49"/>
      <c r="BK103" s="49"/>
      <c r="BL103" s="49"/>
      <c r="BM103" s="50"/>
      <c r="BN103" s="51"/>
      <c r="BO103" s="49"/>
    </row>
    <row r="104" spans="1:67" s="52" customFormat="1" ht="36.75">
      <c r="A104" s="45" t="s">
        <v>504</v>
      </c>
      <c r="B104" s="46" t="s">
        <v>233</v>
      </c>
      <c r="C104" s="46" t="s">
        <v>16</v>
      </c>
      <c r="D104" s="47" t="s">
        <v>293</v>
      </c>
      <c r="E104" s="48" t="s">
        <v>505</v>
      </c>
      <c r="F104" s="49"/>
      <c r="G104" s="49">
        <v>-470.91</v>
      </c>
      <c r="H104" s="49"/>
      <c r="I104" s="41"/>
      <c r="J104" s="49"/>
      <c r="K104" s="49">
        <v>-470.91</v>
      </c>
      <c r="L104" s="49"/>
      <c r="M104" s="41"/>
      <c r="N104" s="49"/>
      <c r="O104" s="49"/>
      <c r="P104" s="49"/>
      <c r="Q104" s="41"/>
      <c r="R104" s="49"/>
      <c r="S104" s="49"/>
      <c r="T104" s="49"/>
      <c r="U104" s="49"/>
      <c r="V104" s="49"/>
      <c r="W104" s="49"/>
      <c r="X104" s="49"/>
      <c r="Y104" s="49"/>
      <c r="Z104" s="49"/>
      <c r="AA104" s="49"/>
      <c r="AB104" s="49"/>
      <c r="AC104" s="49"/>
      <c r="AD104" s="49"/>
      <c r="AE104" s="49"/>
      <c r="AF104" s="49"/>
      <c r="AG104" s="49"/>
      <c r="AH104" s="49"/>
      <c r="AI104" s="49"/>
      <c r="AJ104" s="49"/>
      <c r="AK104" s="49"/>
      <c r="AL104" s="49"/>
      <c r="AM104" s="49"/>
      <c r="AN104" s="49"/>
      <c r="AO104" s="49"/>
      <c r="AP104" s="49"/>
      <c r="AQ104" s="49"/>
      <c r="AR104" s="49"/>
      <c r="AS104" s="49"/>
      <c r="AT104" s="49"/>
      <c r="AU104" s="49"/>
      <c r="AV104" s="49"/>
      <c r="AW104" s="49"/>
      <c r="AX104" s="49"/>
      <c r="AY104" s="49"/>
      <c r="AZ104" s="49"/>
      <c r="BA104" s="49"/>
      <c r="BB104" s="49"/>
      <c r="BC104" s="49"/>
      <c r="BD104" s="49"/>
      <c r="BE104" s="49"/>
      <c r="BF104" s="49"/>
      <c r="BG104" s="49"/>
      <c r="BH104" s="49"/>
      <c r="BI104" s="49"/>
      <c r="BJ104" s="49"/>
      <c r="BK104" s="49"/>
      <c r="BL104" s="49"/>
      <c r="BM104" s="50"/>
      <c r="BN104" s="51"/>
      <c r="BO104" s="49"/>
    </row>
    <row r="105" spans="1:67" s="62" customFormat="1" ht="15.75">
      <c r="A105" s="54"/>
      <c r="B105" s="55"/>
      <c r="C105" s="55"/>
      <c r="D105" s="56"/>
      <c r="E105" s="57" t="s">
        <v>19</v>
      </c>
      <c r="F105" s="58">
        <f>SUM(F74+F12)</f>
        <v>291845.73</v>
      </c>
      <c r="G105" s="58">
        <f t="shared" ref="G105:P105" si="64">SUM(G74+G12)</f>
        <v>181658.66999999998</v>
      </c>
      <c r="H105" s="58">
        <f t="shared" si="64"/>
        <v>398280.43</v>
      </c>
      <c r="I105" s="59">
        <f t="shared" si="58"/>
        <v>62.244758557886051</v>
      </c>
      <c r="J105" s="58">
        <f t="shared" si="64"/>
        <v>291131.73</v>
      </c>
      <c r="K105" s="58">
        <f t="shared" si="64"/>
        <v>179993.19</v>
      </c>
      <c r="L105" s="58">
        <f t="shared" si="64"/>
        <v>368373.3</v>
      </c>
      <c r="M105" s="59">
        <f t="shared" si="59"/>
        <v>61.825342775244742</v>
      </c>
      <c r="N105" s="58">
        <f t="shared" si="64"/>
        <v>22668.5</v>
      </c>
      <c r="O105" s="58">
        <f t="shared" si="64"/>
        <v>12336.279999999999</v>
      </c>
      <c r="P105" s="58">
        <f t="shared" si="64"/>
        <v>29907.13</v>
      </c>
      <c r="Q105" s="59">
        <f t="shared" si="60"/>
        <v>54.420363058870237</v>
      </c>
      <c r="R105" s="58"/>
      <c r="S105" s="58"/>
      <c r="T105" s="58"/>
      <c r="U105" s="58"/>
      <c r="V105" s="58"/>
      <c r="W105" s="58"/>
      <c r="X105" s="58"/>
      <c r="Y105" s="58"/>
      <c r="Z105" s="58"/>
      <c r="AA105" s="58"/>
      <c r="AB105" s="58"/>
      <c r="AC105" s="58"/>
      <c r="AD105" s="58"/>
      <c r="AE105" s="58"/>
      <c r="AF105" s="58"/>
      <c r="AG105" s="58"/>
      <c r="AH105" s="58"/>
      <c r="AI105" s="58"/>
      <c r="AJ105" s="58"/>
      <c r="AK105" s="58"/>
      <c r="AL105" s="58"/>
      <c r="AM105" s="58"/>
      <c r="AN105" s="58"/>
      <c r="AO105" s="58"/>
      <c r="AP105" s="58"/>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60"/>
      <c r="BN105" s="61"/>
      <c r="BO105" s="58"/>
    </row>
    <row r="106" spans="1:67" s="52" customFormat="1" ht="15.75">
      <c r="A106" s="45"/>
      <c r="B106" s="46"/>
      <c r="C106" s="46"/>
      <c r="D106" s="47"/>
      <c r="E106" s="48" t="s">
        <v>20</v>
      </c>
      <c r="F106" s="49">
        <f>SUM(F105-F107)</f>
        <v>-9867.960000000021</v>
      </c>
      <c r="G106" s="49">
        <f t="shared" ref="G106:P106" si="65">SUM(G105-G107)</f>
        <v>5915.8099999999977</v>
      </c>
      <c r="H106" s="49">
        <f t="shared" si="65"/>
        <v>398280.43</v>
      </c>
      <c r="I106" s="49"/>
      <c r="J106" s="49">
        <f t="shared" si="65"/>
        <v>-9175.0200000000186</v>
      </c>
      <c r="K106" s="49">
        <f t="shared" si="65"/>
        <v>3697.5</v>
      </c>
      <c r="L106" s="49">
        <f t="shared" si="65"/>
        <v>368373.3</v>
      </c>
      <c r="M106" s="49"/>
      <c r="N106" s="49">
        <f t="shared" si="65"/>
        <v>-692.93000000000029</v>
      </c>
      <c r="O106" s="49">
        <f t="shared" si="65"/>
        <v>2218.3099999999995</v>
      </c>
      <c r="P106" s="49">
        <f t="shared" si="65"/>
        <v>29907.13</v>
      </c>
      <c r="Q106" s="59"/>
      <c r="R106" s="49"/>
      <c r="S106" s="49"/>
      <c r="T106" s="49"/>
      <c r="U106" s="49"/>
      <c r="V106" s="49"/>
      <c r="W106" s="49"/>
      <c r="X106" s="49"/>
      <c r="Y106" s="49"/>
      <c r="Z106" s="49"/>
      <c r="AA106" s="49"/>
      <c r="AB106" s="49"/>
      <c r="AC106" s="49"/>
      <c r="AD106" s="49"/>
      <c r="AE106" s="49"/>
      <c r="AF106" s="49"/>
      <c r="AG106" s="49"/>
      <c r="AH106" s="49"/>
      <c r="AI106" s="49"/>
      <c r="AJ106" s="49"/>
      <c r="AK106" s="49"/>
      <c r="AL106" s="49">
        <v>15</v>
      </c>
      <c r="AM106" s="49">
        <v>15</v>
      </c>
      <c r="AN106" s="49"/>
      <c r="AO106" s="49"/>
      <c r="AP106" s="49"/>
      <c r="AQ106" s="49"/>
      <c r="AR106" s="49"/>
      <c r="AS106" s="49"/>
      <c r="AT106" s="49"/>
      <c r="AU106" s="49"/>
      <c r="AV106" s="49"/>
      <c r="AW106" s="49"/>
      <c r="AX106" s="49"/>
      <c r="AY106" s="49"/>
      <c r="AZ106" s="49"/>
      <c r="BA106" s="49"/>
      <c r="BB106" s="49"/>
      <c r="BC106" s="49"/>
      <c r="BD106" s="49"/>
      <c r="BE106" s="49"/>
      <c r="BF106" s="49"/>
      <c r="BG106" s="49"/>
      <c r="BH106" s="49"/>
      <c r="BI106" s="49"/>
      <c r="BJ106" s="49"/>
      <c r="BK106" s="49">
        <v>80</v>
      </c>
      <c r="BL106" s="49">
        <v>80</v>
      </c>
      <c r="BM106" s="50"/>
      <c r="BN106" s="51"/>
      <c r="BO106" s="49"/>
    </row>
    <row r="107" spans="1:67" s="52" customFormat="1" ht="15">
      <c r="A107" s="45"/>
      <c r="B107" s="46"/>
      <c r="C107" s="46"/>
      <c r="D107" s="47"/>
      <c r="E107" s="48" t="s">
        <v>21</v>
      </c>
      <c r="F107" s="49">
        <v>301713.69</v>
      </c>
      <c r="G107" s="49">
        <v>175742.86</v>
      </c>
      <c r="H107" s="49"/>
      <c r="I107" s="41"/>
      <c r="J107" s="49">
        <v>300306.75</v>
      </c>
      <c r="K107" s="49">
        <v>176295.69</v>
      </c>
      <c r="L107" s="49"/>
      <c r="M107" s="41"/>
      <c r="N107" s="49">
        <v>23361.43</v>
      </c>
      <c r="O107" s="49">
        <v>10117.969999999999</v>
      </c>
      <c r="P107" s="49"/>
      <c r="Q107" s="41"/>
      <c r="R107" s="49"/>
      <c r="S107" s="49"/>
      <c r="T107" s="49"/>
      <c r="U107" s="49"/>
      <c r="V107" s="49"/>
      <c r="W107" s="49"/>
      <c r="X107" s="49"/>
      <c r="Y107" s="49"/>
      <c r="Z107" s="49"/>
      <c r="AA107" s="49"/>
      <c r="AB107" s="49"/>
      <c r="AC107" s="49"/>
      <c r="AD107" s="49"/>
      <c r="AE107" s="49"/>
      <c r="AF107" s="49"/>
      <c r="AG107" s="49"/>
      <c r="AH107" s="49"/>
      <c r="AI107" s="49"/>
      <c r="AJ107" s="49"/>
      <c r="AK107" s="49"/>
      <c r="AL107" s="49"/>
      <c r="AM107" s="49"/>
      <c r="AN107" s="49"/>
      <c r="AO107" s="49"/>
      <c r="AP107" s="49"/>
      <c r="AQ107" s="49"/>
      <c r="AR107" s="49"/>
      <c r="AS107" s="49"/>
      <c r="AT107" s="49"/>
      <c r="AU107" s="49"/>
      <c r="AV107" s="49"/>
      <c r="AW107" s="49"/>
      <c r="AX107" s="49"/>
      <c r="AY107" s="49"/>
      <c r="AZ107" s="49"/>
      <c r="BA107" s="49"/>
      <c r="BB107" s="49"/>
      <c r="BC107" s="49"/>
      <c r="BD107" s="49"/>
      <c r="BE107" s="49"/>
      <c r="BF107" s="49"/>
      <c r="BG107" s="49"/>
      <c r="BH107" s="49"/>
      <c r="BI107" s="49"/>
      <c r="BJ107" s="49"/>
      <c r="BK107" s="49"/>
      <c r="BL107" s="49"/>
      <c r="BM107" s="50"/>
      <c r="BN107" s="51"/>
      <c r="BO107" s="49"/>
    </row>
  </sheetData>
  <mergeCells count="17">
    <mergeCell ref="AV7:AZ7"/>
    <mergeCell ref="BA7:BE7"/>
    <mergeCell ref="BF7:BJ7"/>
    <mergeCell ref="BK7:BO7"/>
    <mergeCell ref="R7:V7"/>
    <mergeCell ref="W7:AA7"/>
    <mergeCell ref="AB7:AF7"/>
    <mergeCell ref="AG7:AK7"/>
    <mergeCell ref="AL7:AP7"/>
    <mergeCell ref="AQ7:AU7"/>
    <mergeCell ref="A2:E2"/>
    <mergeCell ref="A3:Q4"/>
    <mergeCell ref="A7:D8"/>
    <mergeCell ref="E7:E8"/>
    <mergeCell ref="F7:I7"/>
    <mergeCell ref="J7:M7"/>
    <mergeCell ref="N7:Q7"/>
  </mergeCells>
  <pageMargins left="0.74803149606299213" right="0.19685039370078741" top="0.39370078740157483" bottom="0.19685039370078741" header="0.51181102362204722" footer="0.51181102362204722"/>
  <pageSetup paperSize="9" scale="85" orientation="landscape" r:id="rId1"/>
  <headerFooter alignWithMargins="0"/>
</worksheet>
</file>

<file path=xl/worksheets/sheet3.xml><?xml version="1.0" encoding="utf-8"?>
<worksheet xmlns="http://schemas.openxmlformats.org/spreadsheetml/2006/main" xmlns:r="http://schemas.openxmlformats.org/officeDocument/2006/relationships">
  <dimension ref="A1:BO104"/>
  <sheetViews>
    <sheetView tabSelected="1" topLeftCell="A2" zoomScale="110" zoomScaleNormal="110" workbookViewId="0">
      <pane ySplit="9" topLeftCell="A11" activePane="bottomLeft" state="frozen"/>
      <selection activeCell="A2" sqref="A2"/>
      <selection pane="bottomLeft" activeCell="E113" sqref="E113"/>
    </sheetView>
  </sheetViews>
  <sheetFormatPr defaultRowHeight="12.75"/>
  <cols>
    <col min="1" max="1" width="11.83203125" style="31" bestFit="1" customWidth="1"/>
    <col min="2" max="2" width="3.83203125" style="31" customWidth="1"/>
    <col min="3" max="3" width="6.5" style="31" bestFit="1" customWidth="1"/>
    <col min="4" max="4" width="5.1640625" style="31" customWidth="1"/>
    <col min="5" max="5" width="52.1640625" style="29" customWidth="1"/>
    <col min="6" max="6" width="11.1640625" style="29" hidden="1" customWidth="1"/>
    <col min="7" max="7" width="11.33203125" style="29" hidden="1" customWidth="1"/>
    <col min="8" max="8" width="10" style="29" hidden="1" customWidth="1"/>
    <col min="9" max="9" width="5.5" style="29" hidden="1" customWidth="1"/>
    <col min="10" max="10" width="13.5" style="29" customWidth="1"/>
    <col min="11" max="11" width="13.6640625" style="29" customWidth="1"/>
    <col min="12" max="12" width="10" style="29" hidden="1" customWidth="1"/>
    <col min="13" max="13" width="7" style="29" customWidth="1"/>
    <col min="14" max="14" width="10" style="29" hidden="1" customWidth="1"/>
    <col min="15" max="15" width="11" style="29" hidden="1" customWidth="1"/>
    <col min="16" max="16" width="1.5" style="29" hidden="1" customWidth="1"/>
    <col min="17" max="17" width="5.33203125" style="29" hidden="1" customWidth="1"/>
    <col min="18" max="21" width="10" style="29" hidden="1" customWidth="1"/>
    <col min="22" max="22" width="8.6640625" style="29" hidden="1" customWidth="1"/>
    <col min="23" max="26" width="10" style="29" hidden="1" customWidth="1"/>
    <col min="27" max="27" width="8.33203125" style="29" hidden="1" customWidth="1"/>
    <col min="28" max="41" width="10" style="29" hidden="1" customWidth="1"/>
    <col min="42" max="42" width="8.6640625" style="29" hidden="1" customWidth="1"/>
    <col min="43" max="46" width="10" style="29" hidden="1" customWidth="1"/>
    <col min="47" max="47" width="8.1640625" style="29" hidden="1" customWidth="1"/>
    <col min="48" max="61" width="10" style="29" hidden="1" customWidth="1"/>
    <col min="62" max="62" width="8.33203125" style="29" hidden="1" customWidth="1"/>
    <col min="63" max="66" width="10" style="29" hidden="1" customWidth="1"/>
    <col min="67" max="67" width="8.6640625" style="29" hidden="1" customWidth="1"/>
    <col min="68" max="16384" width="9.33203125" style="29"/>
  </cols>
  <sheetData>
    <row r="1" spans="1:67" ht="14.25" hidden="1" customHeight="1">
      <c r="A1" s="22"/>
      <c r="B1" s="23"/>
      <c r="C1" s="23"/>
      <c r="D1" s="24"/>
      <c r="E1" s="25"/>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7"/>
      <c r="BN1" s="28"/>
    </row>
    <row r="2" spans="1:67" ht="15">
      <c r="A2" s="69"/>
      <c r="B2" s="69"/>
      <c r="C2" s="69"/>
      <c r="D2" s="69"/>
      <c r="E2" s="69"/>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row>
    <row r="3" spans="1:67" ht="16.5" customHeight="1">
      <c r="A3" s="70" t="s">
        <v>511</v>
      </c>
      <c r="B3" s="70"/>
      <c r="C3" s="70"/>
      <c r="D3" s="70"/>
      <c r="E3" s="70"/>
      <c r="F3" s="70"/>
      <c r="G3" s="70"/>
      <c r="H3" s="70"/>
      <c r="I3" s="70"/>
      <c r="J3" s="70"/>
      <c r="K3" s="70"/>
      <c r="L3" s="70"/>
      <c r="M3" s="70"/>
      <c r="N3" s="70"/>
      <c r="O3" s="70"/>
      <c r="P3" s="70"/>
      <c r="Q3" s="70"/>
    </row>
    <row r="4" spans="1:67" ht="16.5" customHeight="1">
      <c r="A4" s="70"/>
      <c r="B4" s="70"/>
      <c r="C4" s="70"/>
      <c r="D4" s="70"/>
      <c r="E4" s="70"/>
      <c r="F4" s="70"/>
      <c r="G4" s="70"/>
      <c r="H4" s="70"/>
      <c r="I4" s="70"/>
      <c r="J4" s="70"/>
      <c r="K4" s="70"/>
      <c r="L4" s="70"/>
      <c r="M4" s="70"/>
      <c r="N4" s="70"/>
      <c r="O4" s="70"/>
      <c r="P4" s="70"/>
      <c r="Q4" s="70"/>
    </row>
    <row r="5" spans="1:67" ht="6.75" customHeight="1">
      <c r="A5" s="53"/>
      <c r="B5" s="53"/>
      <c r="C5" s="53"/>
      <c r="D5" s="53"/>
      <c r="E5" s="53"/>
      <c r="F5" s="53"/>
      <c r="G5" s="53"/>
      <c r="H5" s="53"/>
      <c r="I5" s="53"/>
      <c r="J5" s="53"/>
      <c r="K5" s="53"/>
      <c r="L5" s="53"/>
      <c r="M5" s="53"/>
      <c r="N5" s="33"/>
      <c r="O5" s="33"/>
    </row>
    <row r="6" spans="1:67">
      <c r="F6" s="32"/>
      <c r="G6" s="32"/>
      <c r="H6" s="32"/>
      <c r="I6" s="32" t="s">
        <v>0</v>
      </c>
      <c r="J6" s="32"/>
      <c r="K6" s="32" t="s">
        <v>512</v>
      </c>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c r="AQ6" s="32"/>
      <c r="AR6" s="32"/>
      <c r="AS6" s="32"/>
      <c r="AT6" s="32"/>
      <c r="AU6" s="32"/>
      <c r="AV6" s="32"/>
      <c r="AW6" s="32"/>
      <c r="AX6" s="32"/>
      <c r="AY6" s="32"/>
      <c r="AZ6" s="32"/>
      <c r="BA6" s="32"/>
      <c r="BB6" s="32"/>
      <c r="BC6" s="32"/>
      <c r="BD6" s="32"/>
      <c r="BE6" s="32"/>
      <c r="BF6" s="32"/>
      <c r="BG6" s="32"/>
      <c r="BH6" s="32"/>
      <c r="BI6" s="32"/>
      <c r="BJ6" s="32"/>
      <c r="BK6" s="32"/>
      <c r="BL6" s="32"/>
      <c r="BM6" s="32"/>
      <c r="BN6" s="32"/>
    </row>
    <row r="7" spans="1:67" ht="53.25" customHeight="1">
      <c r="A7" s="71"/>
      <c r="B7" s="71"/>
      <c r="C7" s="71"/>
      <c r="D7" s="71"/>
      <c r="E7" s="67" t="s">
        <v>13</v>
      </c>
      <c r="F7" s="64" t="s">
        <v>477</v>
      </c>
      <c r="G7" s="64" t="s">
        <v>476</v>
      </c>
      <c r="H7" s="64"/>
      <c r="I7" s="64" t="s">
        <v>475</v>
      </c>
      <c r="J7" s="68" t="s">
        <v>477</v>
      </c>
      <c r="K7" s="68" t="s">
        <v>478</v>
      </c>
      <c r="L7" s="68"/>
      <c r="M7" s="68" t="s">
        <v>475</v>
      </c>
      <c r="N7" s="64" t="s">
        <v>477</v>
      </c>
      <c r="O7" s="64" t="s">
        <v>478</v>
      </c>
      <c r="P7" s="64"/>
      <c r="Q7" s="64" t="s">
        <v>475</v>
      </c>
      <c r="R7" s="7" t="s">
        <v>477</v>
      </c>
      <c r="S7" s="7" t="s">
        <v>478</v>
      </c>
      <c r="T7" s="7"/>
      <c r="U7" s="7"/>
      <c r="V7" s="7" t="s">
        <v>475</v>
      </c>
      <c r="W7" s="7" t="s">
        <v>477</v>
      </c>
      <c r="X7" s="7" t="s">
        <v>476</v>
      </c>
      <c r="Y7" s="7"/>
      <c r="Z7" s="7"/>
      <c r="AA7" s="7" t="s">
        <v>475</v>
      </c>
      <c r="AB7" s="7" t="s">
        <v>477</v>
      </c>
      <c r="AC7" s="7" t="s">
        <v>478</v>
      </c>
      <c r="AD7" s="7"/>
      <c r="AE7" s="7"/>
      <c r="AF7" s="7" t="s">
        <v>475</v>
      </c>
      <c r="AG7" s="7" t="s">
        <v>477</v>
      </c>
      <c r="AH7" s="7" t="s">
        <v>478</v>
      </c>
      <c r="AI7" s="7"/>
      <c r="AJ7" s="7"/>
      <c r="AK7" s="7" t="s">
        <v>475</v>
      </c>
      <c r="AL7" s="7" t="s">
        <v>477</v>
      </c>
      <c r="AM7" s="7" t="s">
        <v>478</v>
      </c>
      <c r="AN7" s="7"/>
      <c r="AO7" s="7"/>
      <c r="AP7" s="7" t="s">
        <v>475</v>
      </c>
      <c r="AQ7" s="7" t="s">
        <v>477</v>
      </c>
      <c r="AR7" s="7" t="s">
        <v>476</v>
      </c>
      <c r="AS7" s="7"/>
      <c r="AT7" s="7"/>
      <c r="AU7" s="7" t="s">
        <v>475</v>
      </c>
      <c r="AV7" s="7" t="s">
        <v>477</v>
      </c>
      <c r="AW7" s="7" t="s">
        <v>478</v>
      </c>
      <c r="AX7" s="7"/>
      <c r="AY7" s="7"/>
      <c r="AZ7" s="7" t="s">
        <v>475</v>
      </c>
      <c r="BA7" s="7" t="s">
        <v>477</v>
      </c>
      <c r="BB7" s="7" t="s">
        <v>478</v>
      </c>
      <c r="BC7" s="7"/>
      <c r="BD7" s="7"/>
      <c r="BE7" s="7" t="s">
        <v>475</v>
      </c>
      <c r="BF7" s="7" t="s">
        <v>477</v>
      </c>
      <c r="BG7" s="7" t="s">
        <v>478</v>
      </c>
      <c r="BH7" s="7"/>
      <c r="BI7" s="7"/>
      <c r="BJ7" s="7" t="s">
        <v>475</v>
      </c>
      <c r="BK7" s="7" t="s">
        <v>477</v>
      </c>
      <c r="BL7" s="7" t="s">
        <v>478</v>
      </c>
      <c r="BM7" s="7"/>
      <c r="BN7" s="7"/>
      <c r="BO7" s="7" t="s">
        <v>475</v>
      </c>
    </row>
    <row r="8" spans="1:67" s="13" customFormat="1" ht="119.25" hidden="1" customHeight="1">
      <c r="A8" s="11" t="s">
        <v>4</v>
      </c>
      <c r="B8" s="11" t="s">
        <v>6</v>
      </c>
      <c r="C8" s="11" t="s">
        <v>8</v>
      </c>
      <c r="D8" s="11" t="s">
        <v>22</v>
      </c>
      <c r="E8" s="8" t="s">
        <v>178</v>
      </c>
      <c r="F8" s="8" t="s">
        <v>425</v>
      </c>
      <c r="G8" s="8" t="s">
        <v>426</v>
      </c>
      <c r="H8" s="8" t="s">
        <v>427</v>
      </c>
      <c r="I8" s="8"/>
      <c r="J8" s="8" t="s">
        <v>428</v>
      </c>
      <c r="K8" s="8" t="s">
        <v>429</v>
      </c>
      <c r="L8" s="8" t="s">
        <v>430</v>
      </c>
      <c r="M8" s="8"/>
      <c r="N8" s="8" t="s">
        <v>431</v>
      </c>
      <c r="O8" s="8" t="s">
        <v>442</v>
      </c>
      <c r="P8" s="8" t="s">
        <v>453</v>
      </c>
      <c r="Q8" s="8"/>
      <c r="R8" s="8" t="s">
        <v>432</v>
      </c>
      <c r="S8" s="8" t="s">
        <v>443</v>
      </c>
      <c r="T8" s="8" t="s">
        <v>454</v>
      </c>
      <c r="U8" s="8" t="s">
        <v>464</v>
      </c>
      <c r="V8" s="8"/>
      <c r="W8" s="8" t="s">
        <v>433</v>
      </c>
      <c r="X8" s="8" t="s">
        <v>444</v>
      </c>
      <c r="Y8" s="8" t="s">
        <v>455</v>
      </c>
      <c r="Z8" s="8" t="s">
        <v>465</v>
      </c>
      <c r="AA8" s="8"/>
      <c r="AB8" s="8" t="s">
        <v>434</v>
      </c>
      <c r="AC8" s="8" t="s">
        <v>445</v>
      </c>
      <c r="AD8" s="8" t="s">
        <v>456</v>
      </c>
      <c r="AE8" s="8" t="s">
        <v>466</v>
      </c>
      <c r="AF8" s="8"/>
      <c r="AG8" s="8" t="s">
        <v>435</v>
      </c>
      <c r="AH8" s="8" t="s">
        <v>446</v>
      </c>
      <c r="AI8" s="8" t="s">
        <v>457</v>
      </c>
      <c r="AJ8" s="8" t="s">
        <v>467</v>
      </c>
      <c r="AK8" s="8"/>
      <c r="AL8" s="8" t="s">
        <v>436</v>
      </c>
      <c r="AM8" s="8" t="s">
        <v>447</v>
      </c>
      <c r="AN8" s="8" t="s">
        <v>458</v>
      </c>
      <c r="AO8" s="8" t="s">
        <v>468</v>
      </c>
      <c r="AP8" s="8"/>
      <c r="AQ8" s="8" t="s">
        <v>437</v>
      </c>
      <c r="AR8" s="8" t="s">
        <v>448</v>
      </c>
      <c r="AS8" s="8" t="s">
        <v>459</v>
      </c>
      <c r="AT8" s="8" t="s">
        <v>469</v>
      </c>
      <c r="AU8" s="8"/>
      <c r="AV8" s="8" t="s">
        <v>438</v>
      </c>
      <c r="AW8" s="8" t="s">
        <v>449</v>
      </c>
      <c r="AX8" s="8" t="s">
        <v>460</v>
      </c>
      <c r="AY8" s="8" t="s">
        <v>470</v>
      </c>
      <c r="AZ8" s="8"/>
      <c r="BA8" s="8" t="s">
        <v>439</v>
      </c>
      <c r="BB8" s="8" t="s">
        <v>450</v>
      </c>
      <c r="BC8" s="8" t="s">
        <v>461</v>
      </c>
      <c r="BD8" s="8" t="s">
        <v>471</v>
      </c>
      <c r="BE8" s="8"/>
      <c r="BF8" s="8" t="s">
        <v>440</v>
      </c>
      <c r="BG8" s="8" t="s">
        <v>451</v>
      </c>
      <c r="BH8" s="8" t="s">
        <v>462</v>
      </c>
      <c r="BI8" s="8" t="s">
        <v>472</v>
      </c>
      <c r="BJ8" s="8"/>
      <c r="BK8" s="8" t="s">
        <v>441</v>
      </c>
      <c r="BL8" s="8" t="s">
        <v>452</v>
      </c>
      <c r="BM8" s="8" t="s">
        <v>463</v>
      </c>
      <c r="BN8" s="8" t="s">
        <v>473</v>
      </c>
      <c r="BO8" s="12"/>
    </row>
    <row r="9" spans="1:67" s="10" customFormat="1" ht="103.5" hidden="1" customHeight="1">
      <c r="A9" s="14" t="s">
        <v>5</v>
      </c>
      <c r="B9" s="14" t="s">
        <v>7</v>
      </c>
      <c r="C9" s="14" t="s">
        <v>9</v>
      </c>
      <c r="D9" s="14" t="s">
        <v>10</v>
      </c>
      <c r="E9" s="9" t="s">
        <v>175</v>
      </c>
      <c r="F9" s="9" t="s">
        <v>421</v>
      </c>
      <c r="G9" s="9" t="s">
        <v>422</v>
      </c>
      <c r="H9" s="9" t="s">
        <v>423</v>
      </c>
      <c r="I9" s="9"/>
      <c r="J9" s="9" t="s">
        <v>424</v>
      </c>
      <c r="K9" s="9" t="s">
        <v>176</v>
      </c>
      <c r="L9" s="9" t="s">
        <v>177</v>
      </c>
      <c r="M9" s="9"/>
      <c r="N9" s="9" t="s">
        <v>132</v>
      </c>
      <c r="O9" s="9" t="s">
        <v>143</v>
      </c>
      <c r="P9" s="9" t="s">
        <v>154</v>
      </c>
      <c r="Q9" s="9"/>
      <c r="R9" s="9" t="s">
        <v>133</v>
      </c>
      <c r="S9" s="9" t="s">
        <v>144</v>
      </c>
      <c r="T9" s="9" t="s">
        <v>155</v>
      </c>
      <c r="U9" s="9" t="s">
        <v>165</v>
      </c>
      <c r="V9" s="9"/>
      <c r="W9" s="9" t="s">
        <v>134</v>
      </c>
      <c r="X9" s="9" t="s">
        <v>145</v>
      </c>
      <c r="Y9" s="9" t="s">
        <v>156</v>
      </c>
      <c r="Z9" s="9" t="s">
        <v>166</v>
      </c>
      <c r="AA9" s="9"/>
      <c r="AB9" s="9" t="s">
        <v>135</v>
      </c>
      <c r="AC9" s="9" t="s">
        <v>146</v>
      </c>
      <c r="AD9" s="9" t="s">
        <v>157</v>
      </c>
      <c r="AE9" s="9" t="s">
        <v>167</v>
      </c>
      <c r="AF9" s="9"/>
      <c r="AG9" s="9" t="s">
        <v>136</v>
      </c>
      <c r="AH9" s="9" t="s">
        <v>147</v>
      </c>
      <c r="AI9" s="9" t="s">
        <v>158</v>
      </c>
      <c r="AJ9" s="9" t="s">
        <v>168</v>
      </c>
      <c r="AK9" s="9"/>
      <c r="AL9" s="9" t="s">
        <v>137</v>
      </c>
      <c r="AM9" s="9" t="s">
        <v>148</v>
      </c>
      <c r="AN9" s="9" t="s">
        <v>159</v>
      </c>
      <c r="AO9" s="9" t="s">
        <v>169</v>
      </c>
      <c r="AP9" s="9"/>
      <c r="AQ9" s="9" t="s">
        <v>138</v>
      </c>
      <c r="AR9" s="9" t="s">
        <v>149</v>
      </c>
      <c r="AS9" s="9" t="s">
        <v>160</v>
      </c>
      <c r="AT9" s="9" t="s">
        <v>170</v>
      </c>
      <c r="AU9" s="9"/>
      <c r="AV9" s="9" t="s">
        <v>139</v>
      </c>
      <c r="AW9" s="9" t="s">
        <v>150</v>
      </c>
      <c r="AX9" s="9" t="s">
        <v>161</v>
      </c>
      <c r="AY9" s="9" t="s">
        <v>171</v>
      </c>
      <c r="AZ9" s="9"/>
      <c r="BA9" s="9" t="s">
        <v>140</v>
      </c>
      <c r="BB9" s="9" t="s">
        <v>151</v>
      </c>
      <c r="BC9" s="9" t="s">
        <v>162</v>
      </c>
      <c r="BD9" s="9" t="s">
        <v>172</v>
      </c>
      <c r="BE9" s="9"/>
      <c r="BF9" s="9" t="s">
        <v>141</v>
      </c>
      <c r="BG9" s="9" t="s">
        <v>152</v>
      </c>
      <c r="BH9" s="9" t="s">
        <v>163</v>
      </c>
      <c r="BI9" s="9" t="s">
        <v>173</v>
      </c>
      <c r="BJ9" s="9"/>
      <c r="BK9" s="9" t="s">
        <v>142</v>
      </c>
      <c r="BL9" s="9" t="s">
        <v>153</v>
      </c>
      <c r="BM9" s="9" t="s">
        <v>164</v>
      </c>
      <c r="BN9" s="9" t="s">
        <v>174</v>
      </c>
      <c r="BO9" s="12"/>
    </row>
    <row r="10" spans="1:67" s="21" customFormat="1" ht="15.75" hidden="1" customHeight="1">
      <c r="A10" s="15" t="s">
        <v>14</v>
      </c>
      <c r="B10" s="16" t="s">
        <v>15</v>
      </c>
      <c r="C10" s="16" t="s">
        <v>16</v>
      </c>
      <c r="D10" s="17" t="s">
        <v>17</v>
      </c>
      <c r="E10" s="18" t="s">
        <v>28</v>
      </c>
      <c r="F10" s="5">
        <v>393789.42</v>
      </c>
      <c r="G10" s="5">
        <v>398315</v>
      </c>
      <c r="H10" s="5">
        <v>398280.43</v>
      </c>
      <c r="I10" s="5"/>
      <c r="J10" s="5">
        <v>364765.46</v>
      </c>
      <c r="K10" s="5">
        <v>368970.32</v>
      </c>
      <c r="L10" s="5">
        <v>368373.3</v>
      </c>
      <c r="M10" s="5"/>
      <c r="N10" s="5">
        <v>29023.96</v>
      </c>
      <c r="O10" s="5">
        <v>29344.68</v>
      </c>
      <c r="P10" s="5">
        <v>29907.13</v>
      </c>
      <c r="Q10" s="5"/>
      <c r="R10" s="5">
        <v>1441.71</v>
      </c>
      <c r="S10" s="5">
        <v>1510.37</v>
      </c>
      <c r="T10" s="5">
        <v>1466.91</v>
      </c>
      <c r="U10" s="5">
        <v>1390.76</v>
      </c>
      <c r="V10" s="5"/>
      <c r="W10" s="5">
        <v>1760.87</v>
      </c>
      <c r="X10" s="5">
        <v>1718.77</v>
      </c>
      <c r="Y10" s="5">
        <v>1785.81</v>
      </c>
      <c r="Z10" s="5">
        <v>1733.41</v>
      </c>
      <c r="AA10" s="5"/>
      <c r="AB10" s="5">
        <v>8222.18</v>
      </c>
      <c r="AC10" s="5">
        <v>8372.27</v>
      </c>
      <c r="AD10" s="5">
        <v>8772.0400000000009</v>
      </c>
      <c r="AE10" s="5">
        <v>8596.9699999999993</v>
      </c>
      <c r="AF10" s="5"/>
      <c r="AG10" s="5">
        <v>1924.27</v>
      </c>
      <c r="AH10" s="5">
        <v>1962.78</v>
      </c>
      <c r="AI10" s="5">
        <v>2037.01</v>
      </c>
      <c r="AJ10" s="5">
        <v>2037.01</v>
      </c>
      <c r="AK10" s="5"/>
      <c r="AL10" s="5">
        <v>2454.66</v>
      </c>
      <c r="AM10" s="5">
        <v>2464.5100000000002</v>
      </c>
      <c r="AN10" s="5">
        <v>2485.0300000000002</v>
      </c>
      <c r="AO10" s="5">
        <v>2455.96</v>
      </c>
      <c r="AP10" s="5"/>
      <c r="AQ10" s="5">
        <v>1556.4</v>
      </c>
      <c r="AR10" s="5">
        <v>1574.54</v>
      </c>
      <c r="AS10" s="5">
        <v>1606.25</v>
      </c>
      <c r="AT10" s="5">
        <v>1561.6</v>
      </c>
      <c r="AU10" s="5"/>
      <c r="AV10" s="5">
        <v>1720.6</v>
      </c>
      <c r="AW10" s="5">
        <v>1739.34</v>
      </c>
      <c r="AX10" s="5">
        <v>1761.95</v>
      </c>
      <c r="AY10" s="5">
        <v>1755.35</v>
      </c>
      <c r="AZ10" s="5"/>
      <c r="BA10" s="5">
        <v>1593.97</v>
      </c>
      <c r="BB10" s="5">
        <v>1594.77</v>
      </c>
      <c r="BC10" s="5">
        <v>1613.96</v>
      </c>
      <c r="BD10" s="5">
        <v>1587.86</v>
      </c>
      <c r="BE10" s="5"/>
      <c r="BF10" s="5">
        <v>6709.57</v>
      </c>
      <c r="BG10" s="5">
        <v>6750.79</v>
      </c>
      <c r="BH10" s="5">
        <v>6725.25</v>
      </c>
      <c r="BI10" s="5">
        <v>6725.25</v>
      </c>
      <c r="BJ10" s="5"/>
      <c r="BK10" s="5">
        <v>1639.73</v>
      </c>
      <c r="BL10" s="5">
        <v>1656.54</v>
      </c>
      <c r="BM10" s="19">
        <v>1652.92</v>
      </c>
      <c r="BN10" s="20">
        <v>1652.92</v>
      </c>
      <c r="BO10" s="12"/>
    </row>
    <row r="11" spans="1:67" s="21" customFormat="1" ht="22.5" customHeight="1">
      <c r="A11" s="15" t="s">
        <v>189</v>
      </c>
      <c r="B11" s="16" t="s">
        <v>15</v>
      </c>
      <c r="C11" s="16" t="s">
        <v>16</v>
      </c>
      <c r="D11" s="17" t="s">
        <v>17</v>
      </c>
      <c r="E11" s="18" t="s">
        <v>490</v>
      </c>
      <c r="F11" s="5">
        <f t="shared" ref="F11:G17" si="0">SUM(J11+N11)</f>
        <v>46273</v>
      </c>
      <c r="G11" s="5">
        <f t="shared" si="0"/>
        <v>23696.55</v>
      </c>
      <c r="H11" s="5">
        <v>398280.43</v>
      </c>
      <c r="I11" s="4">
        <f>IF(G11=0,0,G11/F11*100)</f>
        <v>51.210317031530259</v>
      </c>
      <c r="J11" s="5">
        <f>SUM(J12+J18+J23+J27+J27+J29+J33+J42+J49+J51+J53+J60+J70)</f>
        <v>34560</v>
      </c>
      <c r="K11" s="5">
        <f>SUM(K12+K18+K23+K27+K27+K29+K33+K42+K49+K51+K53+K60+K70)</f>
        <v>17376.02</v>
      </c>
      <c r="L11" s="5">
        <v>368373.3</v>
      </c>
      <c r="M11" s="4">
        <f>IF(K11=0,0,K11/J11*100)</f>
        <v>50.277835648148148</v>
      </c>
      <c r="N11" s="5">
        <f>SUM(N12+N18+N23+N27+N29+N33+N42+N49+N51+N53+N60+N70)</f>
        <v>11713</v>
      </c>
      <c r="O11" s="5">
        <f>SUM(O12+O18+O23+O27+O29+O33+O42+O49+O51+O53+O60+O70)</f>
        <v>6320.53</v>
      </c>
      <c r="P11" s="5">
        <v>29907.13</v>
      </c>
      <c r="Q11" s="4">
        <f>IF(O11=0,0,O11/N11*100)</f>
        <v>53.961666524374628</v>
      </c>
      <c r="R11" s="5">
        <f>SUM(R12+R18+R23+R27+R29+R33+R42+R49+R51+R53+R60+R70)</f>
        <v>1369</v>
      </c>
      <c r="S11" s="5">
        <f>SUM(S12+S18+S23+S27+S29+S33+S42+S49+S51+S53+S60+S70)</f>
        <v>609.58999999999992</v>
      </c>
      <c r="T11" s="5">
        <v>1466.91</v>
      </c>
      <c r="U11" s="5">
        <v>1390.76</v>
      </c>
      <c r="V11" s="4">
        <f>IF(S11=0,0,S11/R11*100)</f>
        <v>44.528122717311902</v>
      </c>
      <c r="W11" s="5">
        <f>SUM(W12+W18+W23+W27+W29+W33+W42+W49+W51+W53+W60+W70)</f>
        <v>356</v>
      </c>
      <c r="X11" s="34">
        <f>SUM(X12+X18+X23+X33+X42+X53)</f>
        <v>144.38</v>
      </c>
      <c r="Y11" s="5">
        <v>1785.81</v>
      </c>
      <c r="Z11" s="5">
        <v>1733.41</v>
      </c>
      <c r="AA11" s="4">
        <f>IF(X11=0,0,X11/W11*100)</f>
        <v>40.556179775280896</v>
      </c>
      <c r="AB11" s="5">
        <f>SUM(AB12+AB18+AB23+AB27+AB29+AB33+AB42+AB49+AB51+AB53+AB60+AB70)</f>
        <v>4945</v>
      </c>
      <c r="AC11" s="34">
        <f>SUM(AC12+AC18+AC23+AC33+AC42+AC53+AC70+AC60)</f>
        <v>2860.3099999999995</v>
      </c>
      <c r="AD11" s="5">
        <v>8772.0400000000009</v>
      </c>
      <c r="AE11" s="5">
        <v>8596.9699999999993</v>
      </c>
      <c r="AF11" s="4">
        <f>IF(AC11=0,0,AC11/AB11*100)</f>
        <v>57.842467138523759</v>
      </c>
      <c r="AG11" s="5">
        <f>SUM(AG12+AG18+AG23+AG27+AG29+AG33+AG42+AG49+AG51+AG53+AG60+AG70)</f>
        <v>1258</v>
      </c>
      <c r="AH11" s="34">
        <f>SUM(AH12+AH18+AH23+AH33+AH42+AH53)</f>
        <v>806.92</v>
      </c>
      <c r="AI11" s="5">
        <v>2037.01</v>
      </c>
      <c r="AJ11" s="5">
        <v>2037.01</v>
      </c>
      <c r="AK11" s="4">
        <f>IF(AH11=0,0,AH11/AG11*100)</f>
        <v>64.143084260731314</v>
      </c>
      <c r="AL11" s="5">
        <f>SUM(AL12+AL18+AL23+AL27+AL29+AL33+AL42+AL49+AL51+AL53+AL60+AL70)</f>
        <v>502</v>
      </c>
      <c r="AM11" s="34">
        <f>SUM(AM12+AM18+AM23+AM33+AM42+AM53)</f>
        <v>263.5</v>
      </c>
      <c r="AN11" s="5">
        <v>2485.0300000000002</v>
      </c>
      <c r="AO11" s="5">
        <v>2455.96</v>
      </c>
      <c r="AP11" s="4">
        <f>IF(AM11=0,0,AM11/AL11*100)</f>
        <v>52.490039840637451</v>
      </c>
      <c r="AQ11" s="5">
        <f>SUM(AQ12+AQ18+AQ23+AQ27+AQ29+AQ33+AQ42+AQ49+AQ51+AQ53+AQ60+AQ70)</f>
        <v>1198</v>
      </c>
      <c r="AR11" s="34">
        <f>SUM(AR12+AR18+AR23+AR33+AR42+AR53)</f>
        <v>603.34</v>
      </c>
      <c r="AS11" s="5">
        <v>1606.25</v>
      </c>
      <c r="AT11" s="5">
        <v>1561.6</v>
      </c>
      <c r="AU11" s="4">
        <f>IF(AR11=0,0,AR11/AQ11*100)</f>
        <v>50.362270450751254</v>
      </c>
      <c r="AV11" s="5">
        <f>SUM(AV12+AV18+AV23+AV27+AV29+AV33+AV42+AV49+AV51+AV53+AV60+AV70)</f>
        <v>665</v>
      </c>
      <c r="AW11" s="34">
        <f>SUM(AW12+AW18+AW23+AW33+AW42+AW53)</f>
        <v>341.16</v>
      </c>
      <c r="AX11" s="5">
        <v>1761.95</v>
      </c>
      <c r="AY11" s="5">
        <v>1755.35</v>
      </c>
      <c r="AZ11" s="4">
        <f>IF(AW11=0,0,AW11/AV11*100)</f>
        <v>51.302255639097751</v>
      </c>
      <c r="BA11" s="5">
        <f>SUM(BA12+BA18+BA23+BA27+BA29+BA33+BA42+BA49+BA51+BA53+BA60+BA70)</f>
        <v>868</v>
      </c>
      <c r="BB11" s="34">
        <f>SUM(BB12+BB18+BB23+BB33+BB42+BB53)</f>
        <v>328.78</v>
      </c>
      <c r="BC11" s="5">
        <v>1613.96</v>
      </c>
      <c r="BD11" s="5">
        <v>1587.86</v>
      </c>
      <c r="BE11" s="4">
        <f>IF(BB11=0,0,BB11/BA11*100)</f>
        <v>37.877880184331794</v>
      </c>
      <c r="BF11" s="5">
        <f>SUM(BF12+BF18+BF23+BF27+BF29+BF33+BF42+BF49+BF51+BF53+BF60+BF70)</f>
        <v>329</v>
      </c>
      <c r="BG11" s="34">
        <f>SUM(BG12+BG18+BG23+BG33+BG42+BG53+BG29)</f>
        <v>183.82999999999996</v>
      </c>
      <c r="BH11" s="5">
        <v>6725.25</v>
      </c>
      <c r="BI11" s="5">
        <v>6725.25</v>
      </c>
      <c r="BJ11" s="4">
        <f>IF(BG11=0,0,BG11/BF11*100)</f>
        <v>55.875379939209715</v>
      </c>
      <c r="BK11" s="5">
        <f>SUM(BK12+BK18+BK23+BK27+BK29+BK33+BK42+BK49+BK51+BK53+BK60+BK70)</f>
        <v>223</v>
      </c>
      <c r="BL11" s="34">
        <v>178.74</v>
      </c>
      <c r="BM11" s="19">
        <v>1652.92</v>
      </c>
      <c r="BN11" s="20">
        <v>1652.92</v>
      </c>
      <c r="BO11" s="4">
        <f>IF(BL11=0,0,BL11/BK11*100)</f>
        <v>80.152466367713004</v>
      </c>
    </row>
    <row r="12" spans="1:67" s="21" customFormat="1" ht="14.25">
      <c r="A12" s="15" t="s">
        <v>190</v>
      </c>
      <c r="B12" s="16" t="s">
        <v>15</v>
      </c>
      <c r="C12" s="16" t="s">
        <v>16</v>
      </c>
      <c r="D12" s="17" t="s">
        <v>17</v>
      </c>
      <c r="E12" s="18" t="s">
        <v>191</v>
      </c>
      <c r="F12" s="5">
        <f t="shared" si="0"/>
        <v>31652</v>
      </c>
      <c r="G12" s="5">
        <f t="shared" si="0"/>
        <v>14479.820000000002</v>
      </c>
      <c r="H12" s="5">
        <v>398280.43</v>
      </c>
      <c r="I12" s="4">
        <f t="shared" ref="I12:I54" si="1">IF(G12=0,0,G12/F12*100)</f>
        <v>45.74693542272211</v>
      </c>
      <c r="J12" s="5">
        <f>SUM(J13:J17)</f>
        <v>23739</v>
      </c>
      <c r="K12" s="5">
        <f>SUM(K13:K17)</f>
        <v>10860.060000000001</v>
      </c>
      <c r="L12" s="5">
        <v>368373.3</v>
      </c>
      <c r="M12" s="4">
        <f t="shared" ref="M12:M69" si="2">IF(K12=0,0,K12/J12*100)</f>
        <v>45.747756855806905</v>
      </c>
      <c r="N12" s="5">
        <f>SUM(N13:N17)</f>
        <v>7913</v>
      </c>
      <c r="O12" s="5">
        <f t="shared" ref="N12:O16" si="3">SUM(S12+X12+AC12+AH12+AM12+AR12+AW12+BB12+BG12+BL12)</f>
        <v>3619.7599999999998</v>
      </c>
      <c r="P12" s="5">
        <v>29907.13</v>
      </c>
      <c r="Q12" s="4">
        <f t="shared" ref="Q12:Q69" si="4">IF(O12=0,0,O12/N12*100)</f>
        <v>45.744471123467704</v>
      </c>
      <c r="R12" s="5">
        <f>SUM(R13:R17)</f>
        <v>938</v>
      </c>
      <c r="S12" s="5">
        <f>SUM(S13:S17)</f>
        <v>366.15</v>
      </c>
      <c r="T12" s="5">
        <v>1466.91</v>
      </c>
      <c r="U12" s="5">
        <v>1390.76</v>
      </c>
      <c r="V12" s="4">
        <f t="shared" ref="V12:V69" si="5">IF(S12=0,0,S12/R12*100)</f>
        <v>39.035181236673772</v>
      </c>
      <c r="W12" s="5">
        <f>SUM(W13:W17)</f>
        <v>134</v>
      </c>
      <c r="X12" s="5">
        <f>SUM(X13:X17)</f>
        <v>31.43</v>
      </c>
      <c r="Y12" s="5">
        <v>1314.61</v>
      </c>
      <c r="Z12" s="5">
        <v>1238.46</v>
      </c>
      <c r="AA12" s="4">
        <f t="shared" ref="AA12:AA69" si="6">IF(X12=0,0,X12/W12*100)</f>
        <v>23.455223880597014</v>
      </c>
      <c r="AB12" s="5">
        <f>SUM(AB13:AB17)</f>
        <v>3442</v>
      </c>
      <c r="AC12" s="5">
        <f>SUM(AC13:AC17)</f>
        <v>1611.6499999999999</v>
      </c>
      <c r="AD12" s="5">
        <v>1314.61</v>
      </c>
      <c r="AE12" s="5">
        <v>1238.46</v>
      </c>
      <c r="AF12" s="4">
        <f t="shared" ref="AF12" si="7">IF(AC12=0,0,AC12/AB12*100)</f>
        <v>46.82306798373039</v>
      </c>
      <c r="AG12" s="5">
        <f>SUM(AG13:AG17)</f>
        <v>964</v>
      </c>
      <c r="AH12" s="5">
        <f>SUM(AH13:AH17)</f>
        <v>522.65</v>
      </c>
      <c r="AI12" s="5">
        <v>1314.61</v>
      </c>
      <c r="AJ12" s="5">
        <v>1238.46</v>
      </c>
      <c r="AK12" s="4">
        <f t="shared" ref="AK12" si="8">IF(AH12=0,0,AH12/AG12*100)</f>
        <v>54.216804979253105</v>
      </c>
      <c r="AL12" s="5">
        <f>SUM(AL13:AL17)</f>
        <v>189</v>
      </c>
      <c r="AM12" s="5">
        <f>SUM(AM13:AM17)</f>
        <v>58.129999999999995</v>
      </c>
      <c r="AN12" s="5">
        <v>1314.61</v>
      </c>
      <c r="AO12" s="5">
        <v>1238.46</v>
      </c>
      <c r="AP12" s="4">
        <f t="shared" ref="AP12" si="9">IF(AM12=0,0,AM12/AL12*100)</f>
        <v>30.756613756613753</v>
      </c>
      <c r="AQ12" s="5">
        <f>SUM(AQ13:AQ17)</f>
        <v>687</v>
      </c>
      <c r="AR12" s="5">
        <f>SUM(AR13:AR17)</f>
        <v>294.23</v>
      </c>
      <c r="AS12" s="5">
        <v>1314.61</v>
      </c>
      <c r="AT12" s="5">
        <v>1238.46</v>
      </c>
      <c r="AU12" s="4">
        <f t="shared" ref="AU12" si="10">IF(AR12=0,0,AR12/AQ12*100)</f>
        <v>42.828238719068416</v>
      </c>
      <c r="AV12" s="5">
        <f>SUM(AV13:AV17)</f>
        <v>518</v>
      </c>
      <c r="AW12" s="5">
        <f>SUM(AW13:AW17)</f>
        <v>226.36</v>
      </c>
      <c r="AX12" s="5">
        <v>1314.61</v>
      </c>
      <c r="AY12" s="5">
        <v>1238.46</v>
      </c>
      <c r="AZ12" s="4">
        <f t="shared" ref="AZ12" si="11">IF(AW12=0,0,AW12/AV12*100)</f>
        <v>43.698841698841697</v>
      </c>
      <c r="BA12" s="5">
        <f>SUM(BA13:BA17)</f>
        <v>703</v>
      </c>
      <c r="BB12" s="5">
        <f>SUM(BB13:BB17)</f>
        <v>279.95</v>
      </c>
      <c r="BC12" s="5">
        <v>1162.31</v>
      </c>
      <c r="BD12" s="5">
        <v>1086.1600000000001</v>
      </c>
      <c r="BE12" s="4">
        <f t="shared" ref="BE12" si="12">IF(BB12=0,0,BB12/BA12*100)</f>
        <v>39.82219061166429</v>
      </c>
      <c r="BF12" s="5">
        <f>SUM(BF13:BF17)</f>
        <v>220</v>
      </c>
      <c r="BG12" s="5">
        <f>SUM(BG13:BG17)</f>
        <v>126.89</v>
      </c>
      <c r="BH12" s="5">
        <v>1010.01</v>
      </c>
      <c r="BI12" s="5">
        <v>933.86</v>
      </c>
      <c r="BJ12" s="4">
        <f t="shared" ref="BJ12" si="13">IF(BG12=0,0,BG12/BF12*100)</f>
        <v>57.677272727272729</v>
      </c>
      <c r="BK12" s="5">
        <f>SUM(BK13:BK17)</f>
        <v>118</v>
      </c>
      <c r="BL12" s="5">
        <f>SUM(BL13:BL17)</f>
        <v>102.32</v>
      </c>
      <c r="BM12" s="5">
        <v>1010.01</v>
      </c>
      <c r="BN12" s="5">
        <v>933.86</v>
      </c>
      <c r="BO12" s="4">
        <f t="shared" ref="BO12" si="14">IF(BL12=0,0,BL12/BK12*100)</f>
        <v>86.711864406779654</v>
      </c>
    </row>
    <row r="13" spans="1:67" ht="36.75">
      <c r="A13" s="22" t="s">
        <v>192</v>
      </c>
      <c r="B13" s="23" t="s">
        <v>193</v>
      </c>
      <c r="C13" s="23" t="s">
        <v>16</v>
      </c>
      <c r="D13" s="24" t="s">
        <v>194</v>
      </c>
      <c r="E13" s="25" t="s">
        <v>195</v>
      </c>
      <c r="F13" s="26">
        <f t="shared" si="0"/>
        <v>92</v>
      </c>
      <c r="G13" s="26">
        <f t="shared" si="0"/>
        <v>60.03</v>
      </c>
      <c r="H13" s="26"/>
      <c r="I13" s="6">
        <f t="shared" si="1"/>
        <v>65.25</v>
      </c>
      <c r="J13" s="26">
        <v>69</v>
      </c>
      <c r="K13" s="26">
        <v>45.02</v>
      </c>
      <c r="L13" s="26"/>
      <c r="M13" s="6">
        <f t="shared" si="2"/>
        <v>65.246376811594203</v>
      </c>
      <c r="N13" s="26">
        <f t="shared" si="3"/>
        <v>23</v>
      </c>
      <c r="O13" s="26">
        <f t="shared" si="3"/>
        <v>15.01</v>
      </c>
      <c r="P13" s="26"/>
      <c r="Q13" s="6">
        <f t="shared" si="4"/>
        <v>65.260869565217391</v>
      </c>
      <c r="R13" s="26"/>
      <c r="S13" s="26"/>
      <c r="T13" s="26"/>
      <c r="U13" s="26"/>
      <c r="V13" s="6">
        <f t="shared" si="5"/>
        <v>0</v>
      </c>
      <c r="W13" s="26"/>
      <c r="X13" s="26"/>
      <c r="Y13" s="26"/>
      <c r="Z13" s="26"/>
      <c r="AA13" s="6">
        <f t="shared" si="6"/>
        <v>0</v>
      </c>
      <c r="AB13" s="26"/>
      <c r="AC13" s="26">
        <v>0.25</v>
      </c>
      <c r="AD13" s="26"/>
      <c r="AE13" s="26"/>
      <c r="AF13" s="6"/>
      <c r="AG13" s="26"/>
      <c r="AH13" s="26"/>
      <c r="AI13" s="26"/>
      <c r="AJ13" s="26"/>
      <c r="AK13" s="6"/>
      <c r="AL13" s="26"/>
      <c r="AM13" s="26"/>
      <c r="AN13" s="26"/>
      <c r="AO13" s="26"/>
      <c r="AP13" s="6"/>
      <c r="AQ13" s="26">
        <v>13</v>
      </c>
      <c r="AR13" s="26">
        <v>1.67</v>
      </c>
      <c r="AS13" s="26"/>
      <c r="AT13" s="26"/>
      <c r="AU13" s="6"/>
      <c r="AV13" s="26">
        <v>10</v>
      </c>
      <c r="AW13" s="26">
        <v>13.09</v>
      </c>
      <c r="AX13" s="26"/>
      <c r="AY13" s="26"/>
      <c r="AZ13" s="6"/>
      <c r="BA13" s="26"/>
      <c r="BB13" s="26"/>
      <c r="BC13" s="26"/>
      <c r="BD13" s="26"/>
      <c r="BE13" s="6"/>
      <c r="BF13" s="26"/>
      <c r="BG13" s="26"/>
      <c r="BH13" s="26"/>
      <c r="BI13" s="26"/>
      <c r="BJ13" s="6"/>
      <c r="BK13" s="26"/>
      <c r="BL13" s="26"/>
      <c r="BM13" s="27"/>
      <c r="BN13" s="28"/>
      <c r="BO13" s="6"/>
    </row>
    <row r="14" spans="1:67" ht="84.75">
      <c r="A14" s="22" t="s">
        <v>196</v>
      </c>
      <c r="B14" s="23" t="s">
        <v>193</v>
      </c>
      <c r="C14" s="23" t="s">
        <v>16</v>
      </c>
      <c r="D14" s="24" t="s">
        <v>194</v>
      </c>
      <c r="E14" s="25" t="s">
        <v>197</v>
      </c>
      <c r="F14" s="26">
        <f t="shared" si="0"/>
        <v>31544</v>
      </c>
      <c r="G14" s="26">
        <f t="shared" si="0"/>
        <v>14362.27</v>
      </c>
      <c r="H14" s="26"/>
      <c r="I14" s="6">
        <f t="shared" si="1"/>
        <v>45.530909206188177</v>
      </c>
      <c r="J14" s="26">
        <v>23658</v>
      </c>
      <c r="K14" s="26">
        <v>10771.7</v>
      </c>
      <c r="L14" s="26"/>
      <c r="M14" s="6">
        <f t="shared" si="2"/>
        <v>45.530898638938204</v>
      </c>
      <c r="N14" s="26">
        <f t="shared" si="3"/>
        <v>7886</v>
      </c>
      <c r="O14" s="26">
        <f t="shared" si="3"/>
        <v>3590.5699999999997</v>
      </c>
      <c r="P14" s="26"/>
      <c r="Q14" s="6">
        <f t="shared" si="4"/>
        <v>45.530940907938117</v>
      </c>
      <c r="R14" s="26">
        <v>938</v>
      </c>
      <c r="S14" s="26">
        <v>366.15</v>
      </c>
      <c r="T14" s="26"/>
      <c r="U14" s="26"/>
      <c r="V14" s="6">
        <f t="shared" si="5"/>
        <v>39.035181236673772</v>
      </c>
      <c r="W14" s="26">
        <v>134</v>
      </c>
      <c r="X14" s="26">
        <v>31.43</v>
      </c>
      <c r="Y14" s="26"/>
      <c r="Z14" s="26"/>
      <c r="AA14" s="6">
        <f t="shared" si="6"/>
        <v>23.455223880597014</v>
      </c>
      <c r="AB14" s="26">
        <v>3438</v>
      </c>
      <c r="AC14" s="26">
        <v>1599.23</v>
      </c>
      <c r="AD14" s="26"/>
      <c r="AE14" s="26"/>
      <c r="AF14" s="6">
        <f t="shared" ref="AF14:AF69" si="15">IF(AC14=0,0,AC14/AB14*100)</f>
        <v>46.516288539848752</v>
      </c>
      <c r="AG14" s="26">
        <v>964</v>
      </c>
      <c r="AH14" s="26">
        <v>522.64</v>
      </c>
      <c r="AI14" s="26"/>
      <c r="AJ14" s="26"/>
      <c r="AK14" s="6">
        <f t="shared" ref="AK14:AK69" si="16">IF(AH14=0,0,AH14/AG14*100)</f>
        <v>54.215767634854771</v>
      </c>
      <c r="AL14" s="26">
        <v>189</v>
      </c>
      <c r="AM14" s="26">
        <v>56.4</v>
      </c>
      <c r="AN14" s="26"/>
      <c r="AO14" s="26"/>
      <c r="AP14" s="6">
        <f t="shared" ref="AP14:AP69" si="17">IF(AM14=0,0,AM14/AL14*100)</f>
        <v>29.841269841269842</v>
      </c>
      <c r="AQ14" s="26">
        <v>674</v>
      </c>
      <c r="AR14" s="26">
        <v>292.43</v>
      </c>
      <c r="AS14" s="26"/>
      <c r="AT14" s="26"/>
      <c r="AU14" s="6">
        <f t="shared" ref="AU14:AU69" si="18">IF(AR14=0,0,AR14/AQ14*100)</f>
        <v>43.387240356083083</v>
      </c>
      <c r="AV14" s="26">
        <v>508</v>
      </c>
      <c r="AW14" s="26">
        <v>213.13</v>
      </c>
      <c r="AX14" s="26"/>
      <c r="AY14" s="26"/>
      <c r="AZ14" s="6">
        <f t="shared" ref="AZ14:AZ69" si="19">IF(AW14=0,0,AW14/AV14*100)</f>
        <v>41.954724409448815</v>
      </c>
      <c r="BA14" s="26">
        <v>703</v>
      </c>
      <c r="BB14" s="26">
        <v>279.95</v>
      </c>
      <c r="BC14" s="26"/>
      <c r="BD14" s="26"/>
      <c r="BE14" s="6">
        <f t="shared" ref="BE14:BE69" si="20">IF(BB14=0,0,BB14/BA14*100)</f>
        <v>39.82219061166429</v>
      </c>
      <c r="BF14" s="26">
        <v>220</v>
      </c>
      <c r="BG14" s="26">
        <v>126.89</v>
      </c>
      <c r="BH14" s="26"/>
      <c r="BI14" s="26"/>
      <c r="BJ14" s="6">
        <f t="shared" ref="BJ14:BJ69" si="21">IF(BG14=0,0,BG14/BF14*100)</f>
        <v>57.677272727272729</v>
      </c>
      <c r="BK14" s="26">
        <v>118</v>
      </c>
      <c r="BL14" s="26">
        <v>102.32</v>
      </c>
      <c r="BM14" s="27"/>
      <c r="BN14" s="28"/>
      <c r="BO14" s="6">
        <f t="shared" ref="BO14:BO69" si="22">IF(BL14=0,0,BL14/BK14*100)</f>
        <v>86.711864406779654</v>
      </c>
    </row>
    <row r="15" spans="1:67" ht="84.75">
      <c r="A15" s="22" t="s">
        <v>198</v>
      </c>
      <c r="B15" s="23" t="s">
        <v>193</v>
      </c>
      <c r="C15" s="23" t="s">
        <v>16</v>
      </c>
      <c r="D15" s="24" t="s">
        <v>194</v>
      </c>
      <c r="E15" s="25" t="s">
        <v>199</v>
      </c>
      <c r="F15" s="26">
        <f t="shared" si="0"/>
        <v>12</v>
      </c>
      <c r="G15" s="26">
        <f t="shared" si="0"/>
        <v>55.92</v>
      </c>
      <c r="H15" s="26"/>
      <c r="I15" s="6">
        <f t="shared" si="1"/>
        <v>466</v>
      </c>
      <c r="J15" s="26">
        <v>9</v>
      </c>
      <c r="K15" s="26">
        <v>41.94</v>
      </c>
      <c r="L15" s="26"/>
      <c r="M15" s="4"/>
      <c r="N15" s="26">
        <f t="shared" si="3"/>
        <v>3</v>
      </c>
      <c r="O15" s="26">
        <f t="shared" si="3"/>
        <v>13.980000000000002</v>
      </c>
      <c r="P15" s="26"/>
      <c r="Q15" s="4"/>
      <c r="R15" s="26"/>
      <c r="S15" s="26"/>
      <c r="T15" s="26"/>
      <c r="U15" s="26"/>
      <c r="V15" s="4"/>
      <c r="W15" s="26"/>
      <c r="X15" s="26"/>
      <c r="Y15" s="26"/>
      <c r="Z15" s="26"/>
      <c r="AA15" s="4"/>
      <c r="AB15" s="26">
        <v>3</v>
      </c>
      <c r="AC15" s="26">
        <v>12.07</v>
      </c>
      <c r="AD15" s="26"/>
      <c r="AE15" s="26"/>
      <c r="AF15" s="4"/>
      <c r="AG15" s="26"/>
      <c r="AH15" s="26"/>
      <c r="AI15" s="26"/>
      <c r="AJ15" s="26"/>
      <c r="AK15" s="4"/>
      <c r="AL15" s="26"/>
      <c r="AM15" s="26">
        <v>1.73</v>
      </c>
      <c r="AN15" s="26"/>
      <c r="AO15" s="26"/>
      <c r="AP15" s="4"/>
      <c r="AQ15" s="26"/>
      <c r="AR15" s="26">
        <v>0.13</v>
      </c>
      <c r="AS15" s="26"/>
      <c r="AT15" s="26"/>
      <c r="AU15" s="4"/>
      <c r="AV15" s="26"/>
      <c r="AW15" s="26">
        <v>0.05</v>
      </c>
      <c r="AX15" s="26"/>
      <c r="AY15" s="26"/>
      <c r="AZ15" s="4"/>
      <c r="BA15" s="26"/>
      <c r="BB15" s="26"/>
      <c r="BC15" s="26"/>
      <c r="BD15" s="26"/>
      <c r="BE15" s="4"/>
      <c r="BF15" s="26"/>
      <c r="BG15" s="26">
        <v>0</v>
      </c>
      <c r="BH15" s="26"/>
      <c r="BI15" s="26"/>
      <c r="BJ15" s="4"/>
      <c r="BK15" s="26"/>
      <c r="BL15" s="26"/>
      <c r="BM15" s="27"/>
      <c r="BN15" s="28"/>
      <c r="BO15" s="4"/>
    </row>
    <row r="16" spans="1:67" ht="192.75">
      <c r="A16" s="22" t="s">
        <v>200</v>
      </c>
      <c r="B16" s="23" t="s">
        <v>193</v>
      </c>
      <c r="C16" s="23" t="s">
        <v>16</v>
      </c>
      <c r="D16" s="24" t="s">
        <v>194</v>
      </c>
      <c r="E16" s="25" t="s">
        <v>201</v>
      </c>
      <c r="F16" s="26">
        <f t="shared" si="0"/>
        <v>4</v>
      </c>
      <c r="G16" s="26">
        <f t="shared" si="0"/>
        <v>0.8</v>
      </c>
      <c r="H16" s="26"/>
      <c r="I16" s="6">
        <f t="shared" si="1"/>
        <v>20</v>
      </c>
      <c r="J16" s="26">
        <v>3</v>
      </c>
      <c r="K16" s="26">
        <v>0.6</v>
      </c>
      <c r="L16" s="26"/>
      <c r="M16" s="4"/>
      <c r="N16" s="26">
        <f t="shared" si="3"/>
        <v>1</v>
      </c>
      <c r="O16" s="26">
        <f t="shared" si="3"/>
        <v>0.2</v>
      </c>
      <c r="P16" s="26"/>
      <c r="Q16" s="4"/>
      <c r="R16" s="26"/>
      <c r="S16" s="26"/>
      <c r="T16" s="26"/>
      <c r="U16" s="26"/>
      <c r="V16" s="4"/>
      <c r="W16" s="26"/>
      <c r="X16" s="26"/>
      <c r="Y16" s="26"/>
      <c r="Z16" s="26"/>
      <c r="AA16" s="4"/>
      <c r="AB16" s="26">
        <v>1</v>
      </c>
      <c r="AC16" s="26">
        <v>0.1</v>
      </c>
      <c r="AD16" s="26"/>
      <c r="AE16" s="26"/>
      <c r="AF16" s="4"/>
      <c r="AG16" s="26"/>
      <c r="AH16" s="26">
        <v>0.01</v>
      </c>
      <c r="AI16" s="26"/>
      <c r="AJ16" s="26"/>
      <c r="AK16" s="4"/>
      <c r="AL16" s="26"/>
      <c r="AM16" s="26"/>
      <c r="AN16" s="26"/>
      <c r="AO16" s="26"/>
      <c r="AP16" s="4"/>
      <c r="AQ16" s="26"/>
      <c r="AR16" s="26"/>
      <c r="AS16" s="26"/>
      <c r="AT16" s="26"/>
      <c r="AU16" s="4"/>
      <c r="AV16" s="26"/>
      <c r="AW16" s="26">
        <v>0.09</v>
      </c>
      <c r="AX16" s="26"/>
      <c r="AY16" s="26"/>
      <c r="AZ16" s="4"/>
      <c r="BA16" s="26"/>
      <c r="BB16" s="26"/>
      <c r="BC16" s="26"/>
      <c r="BD16" s="26"/>
      <c r="BE16" s="4"/>
      <c r="BF16" s="26"/>
      <c r="BG16" s="26"/>
      <c r="BH16" s="26"/>
      <c r="BI16" s="26"/>
      <c r="BJ16" s="4"/>
      <c r="BK16" s="26"/>
      <c r="BL16" s="26"/>
      <c r="BM16" s="27"/>
      <c r="BN16" s="28"/>
      <c r="BO16" s="4"/>
    </row>
    <row r="17" spans="1:67" ht="48.75">
      <c r="A17" s="22" t="s">
        <v>202</v>
      </c>
      <c r="B17" s="23" t="s">
        <v>193</v>
      </c>
      <c r="C17" s="23" t="s">
        <v>16</v>
      </c>
      <c r="D17" s="24" t="s">
        <v>194</v>
      </c>
      <c r="E17" s="25" t="s">
        <v>203</v>
      </c>
      <c r="F17" s="26">
        <f t="shared" si="0"/>
        <v>0</v>
      </c>
      <c r="G17" s="26">
        <f t="shared" si="0"/>
        <v>0.8</v>
      </c>
      <c r="H17" s="26"/>
      <c r="I17" s="6"/>
      <c r="J17" s="26"/>
      <c r="K17" s="26">
        <v>0.8</v>
      </c>
      <c r="L17" s="26"/>
      <c r="M17" s="4"/>
      <c r="N17" s="26"/>
      <c r="O17" s="26"/>
      <c r="P17" s="26"/>
      <c r="Q17" s="4"/>
      <c r="R17" s="26"/>
      <c r="S17" s="26"/>
      <c r="T17" s="26"/>
      <c r="U17" s="26"/>
      <c r="V17" s="4"/>
      <c r="W17" s="26"/>
      <c r="X17" s="26"/>
      <c r="Y17" s="26"/>
      <c r="Z17" s="26"/>
      <c r="AA17" s="4"/>
      <c r="AB17" s="26"/>
      <c r="AC17" s="26"/>
      <c r="AD17" s="26"/>
      <c r="AE17" s="26"/>
      <c r="AF17" s="4"/>
      <c r="AG17" s="26"/>
      <c r="AH17" s="26"/>
      <c r="AI17" s="26"/>
      <c r="AJ17" s="26"/>
      <c r="AK17" s="4"/>
      <c r="AL17" s="26"/>
      <c r="AM17" s="26"/>
      <c r="AN17" s="26"/>
      <c r="AO17" s="26"/>
      <c r="AP17" s="4"/>
      <c r="AQ17" s="26"/>
      <c r="AR17" s="26"/>
      <c r="AS17" s="26"/>
      <c r="AT17" s="26"/>
      <c r="AU17" s="4"/>
      <c r="AV17" s="26"/>
      <c r="AW17" s="26"/>
      <c r="AX17" s="26"/>
      <c r="AY17" s="26"/>
      <c r="AZ17" s="4"/>
      <c r="BA17" s="26"/>
      <c r="BB17" s="26"/>
      <c r="BC17" s="26"/>
      <c r="BD17" s="26"/>
      <c r="BE17" s="4"/>
      <c r="BF17" s="26"/>
      <c r="BG17" s="26"/>
      <c r="BH17" s="26"/>
      <c r="BI17" s="26"/>
      <c r="BJ17" s="4"/>
      <c r="BK17" s="26"/>
      <c r="BL17" s="26"/>
      <c r="BM17" s="27"/>
      <c r="BN17" s="28"/>
      <c r="BO17" s="4"/>
    </row>
    <row r="18" spans="1:67" s="21" customFormat="1" ht="14.25">
      <c r="A18" s="15" t="s">
        <v>204</v>
      </c>
      <c r="B18" s="16" t="s">
        <v>15</v>
      </c>
      <c r="C18" s="16" t="s">
        <v>16</v>
      </c>
      <c r="D18" s="17" t="s">
        <v>17</v>
      </c>
      <c r="E18" s="18" t="s">
        <v>205</v>
      </c>
      <c r="F18" s="5">
        <f>SUM(F19:F22)</f>
        <v>3156</v>
      </c>
      <c r="G18" s="5">
        <f>SUM(G19:G22)</f>
        <v>1230.0400000000002</v>
      </c>
      <c r="H18" s="5">
        <v>398280.43</v>
      </c>
      <c r="I18" s="4">
        <f t="shared" si="1"/>
        <v>38.974651457541199</v>
      </c>
      <c r="J18" s="5">
        <f>SUM(J19:J22)</f>
        <v>3029</v>
      </c>
      <c r="K18" s="5">
        <f>SUM(K19:K22)</f>
        <v>1211.0700000000002</v>
      </c>
      <c r="L18" s="5">
        <v>368373.3</v>
      </c>
      <c r="M18" s="4">
        <f t="shared" si="2"/>
        <v>39.98250247606471</v>
      </c>
      <c r="N18" s="5">
        <f t="shared" ref="N18:O18" si="23">SUM(R18+W18+AB18+AG18+AL18+AQ18+AV18+BA18+BF18+BK18)</f>
        <v>127</v>
      </c>
      <c r="O18" s="5">
        <f t="shared" si="23"/>
        <v>18.97</v>
      </c>
      <c r="P18" s="5">
        <v>29907.13</v>
      </c>
      <c r="Q18" s="4">
        <f t="shared" si="4"/>
        <v>14.937007874015748</v>
      </c>
      <c r="R18" s="5">
        <f>SUM(R19:R22)</f>
        <v>42</v>
      </c>
      <c r="S18" s="5">
        <f>SUM(S19:S22)</f>
        <v>0</v>
      </c>
      <c r="T18" s="5">
        <f t="shared" ref="T18:BO18" si="24">SUM(T19:T22)</f>
        <v>0</v>
      </c>
      <c r="U18" s="5">
        <f t="shared" si="24"/>
        <v>0</v>
      </c>
      <c r="V18" s="5">
        <f t="shared" si="24"/>
        <v>0</v>
      </c>
      <c r="W18" s="5">
        <f t="shared" si="24"/>
        <v>4</v>
      </c>
      <c r="X18" s="5">
        <f t="shared" si="24"/>
        <v>0.3</v>
      </c>
      <c r="Y18" s="5">
        <f t="shared" si="24"/>
        <v>0</v>
      </c>
      <c r="Z18" s="5">
        <f t="shared" si="24"/>
        <v>0</v>
      </c>
      <c r="AA18" s="5">
        <f t="shared" si="24"/>
        <v>0</v>
      </c>
      <c r="AB18" s="5">
        <f t="shared" si="24"/>
        <v>7</v>
      </c>
      <c r="AC18" s="5">
        <f t="shared" si="24"/>
        <v>3.66</v>
      </c>
      <c r="AD18" s="5">
        <f t="shared" si="24"/>
        <v>0</v>
      </c>
      <c r="AE18" s="5">
        <f t="shared" si="24"/>
        <v>0</v>
      </c>
      <c r="AF18" s="5">
        <f t="shared" si="24"/>
        <v>0</v>
      </c>
      <c r="AG18" s="5">
        <f t="shared" si="24"/>
        <v>0</v>
      </c>
      <c r="AH18" s="5">
        <f t="shared" si="24"/>
        <v>0.04</v>
      </c>
      <c r="AI18" s="5">
        <f t="shared" si="24"/>
        <v>0</v>
      </c>
      <c r="AJ18" s="5">
        <f t="shared" si="24"/>
        <v>0</v>
      </c>
      <c r="AK18" s="5">
        <f t="shared" si="24"/>
        <v>0</v>
      </c>
      <c r="AL18" s="5">
        <f t="shared" si="24"/>
        <v>7</v>
      </c>
      <c r="AM18" s="5">
        <f t="shared" si="24"/>
        <v>1.95</v>
      </c>
      <c r="AN18" s="5">
        <f t="shared" si="24"/>
        <v>0</v>
      </c>
      <c r="AO18" s="5">
        <f t="shared" si="24"/>
        <v>0</v>
      </c>
      <c r="AP18" s="5">
        <f t="shared" si="24"/>
        <v>0</v>
      </c>
      <c r="AQ18" s="5">
        <f t="shared" si="24"/>
        <v>61</v>
      </c>
      <c r="AR18" s="5">
        <f t="shared" si="24"/>
        <v>6.88</v>
      </c>
      <c r="AS18" s="5">
        <f t="shared" si="24"/>
        <v>0</v>
      </c>
      <c r="AT18" s="5">
        <f t="shared" si="24"/>
        <v>0</v>
      </c>
      <c r="AU18" s="5">
        <f t="shared" si="24"/>
        <v>0</v>
      </c>
      <c r="AV18" s="5">
        <f t="shared" si="24"/>
        <v>0</v>
      </c>
      <c r="AW18" s="5">
        <f t="shared" si="24"/>
        <v>0</v>
      </c>
      <c r="AX18" s="5">
        <f t="shared" si="24"/>
        <v>0</v>
      </c>
      <c r="AY18" s="5">
        <f t="shared" si="24"/>
        <v>0</v>
      </c>
      <c r="AZ18" s="5">
        <f t="shared" si="24"/>
        <v>0</v>
      </c>
      <c r="BA18" s="5">
        <f t="shared" si="24"/>
        <v>0</v>
      </c>
      <c r="BB18" s="5">
        <f t="shared" si="24"/>
        <v>0.17</v>
      </c>
      <c r="BC18" s="5">
        <f t="shared" si="24"/>
        <v>0</v>
      </c>
      <c r="BD18" s="5">
        <f t="shared" si="24"/>
        <v>0</v>
      </c>
      <c r="BE18" s="5">
        <f t="shared" si="24"/>
        <v>0</v>
      </c>
      <c r="BF18" s="5">
        <f t="shared" si="24"/>
        <v>0</v>
      </c>
      <c r="BG18" s="5">
        <f t="shared" si="24"/>
        <v>0</v>
      </c>
      <c r="BH18" s="5">
        <f t="shared" si="24"/>
        <v>0</v>
      </c>
      <c r="BI18" s="5">
        <f t="shared" si="24"/>
        <v>0</v>
      </c>
      <c r="BJ18" s="5">
        <f t="shared" si="24"/>
        <v>0</v>
      </c>
      <c r="BK18" s="5">
        <f t="shared" si="24"/>
        <v>6</v>
      </c>
      <c r="BL18" s="5">
        <f t="shared" si="24"/>
        <v>5.97</v>
      </c>
      <c r="BM18" s="5">
        <f t="shared" si="24"/>
        <v>0</v>
      </c>
      <c r="BN18" s="5">
        <f t="shared" si="24"/>
        <v>0</v>
      </c>
      <c r="BO18" s="5">
        <f t="shared" si="24"/>
        <v>0</v>
      </c>
    </row>
    <row r="19" spans="1:67" ht="24.75">
      <c r="A19" s="22" t="s">
        <v>479</v>
      </c>
      <c r="B19" s="23" t="s">
        <v>206</v>
      </c>
      <c r="C19" s="23" t="s">
        <v>16</v>
      </c>
      <c r="D19" s="24" t="s">
        <v>194</v>
      </c>
      <c r="E19" s="25" t="s">
        <v>207</v>
      </c>
      <c r="F19" s="26">
        <f t="shared" ref="F19:G22" si="25">SUM(J19+N19)</f>
        <v>2793</v>
      </c>
      <c r="G19" s="26">
        <f t="shared" si="25"/>
        <v>620.01</v>
      </c>
      <c r="H19" s="26"/>
      <c r="I19" s="6">
        <f t="shared" si="1"/>
        <v>22.198711063372716</v>
      </c>
      <c r="J19" s="26">
        <v>2793</v>
      </c>
      <c r="K19" s="26">
        <v>620.01</v>
      </c>
      <c r="L19" s="26"/>
      <c r="M19" s="6">
        <f t="shared" si="2"/>
        <v>22.198711063372716</v>
      </c>
      <c r="N19" s="26"/>
      <c r="O19" s="26"/>
      <c r="P19" s="26"/>
      <c r="Q19" s="6">
        <f t="shared" si="4"/>
        <v>0</v>
      </c>
      <c r="R19" s="26"/>
      <c r="S19" s="26"/>
      <c r="T19" s="26"/>
      <c r="U19" s="26"/>
      <c r="V19" s="6">
        <f t="shared" si="5"/>
        <v>0</v>
      </c>
      <c r="W19" s="26"/>
      <c r="X19" s="26"/>
      <c r="Y19" s="26"/>
      <c r="Z19" s="26"/>
      <c r="AA19" s="6">
        <f t="shared" si="6"/>
        <v>0</v>
      </c>
      <c r="AB19" s="26"/>
      <c r="AC19" s="26"/>
      <c r="AD19" s="26"/>
      <c r="AE19" s="26"/>
      <c r="AF19" s="6">
        <f t="shared" si="15"/>
        <v>0</v>
      </c>
      <c r="AG19" s="26"/>
      <c r="AH19" s="26"/>
      <c r="AI19" s="26"/>
      <c r="AJ19" s="26"/>
      <c r="AK19" s="6">
        <f t="shared" si="16"/>
        <v>0</v>
      </c>
      <c r="AL19" s="26"/>
      <c r="AM19" s="26"/>
      <c r="AN19" s="26"/>
      <c r="AO19" s="26"/>
      <c r="AP19" s="6">
        <f t="shared" si="17"/>
        <v>0</v>
      </c>
      <c r="AQ19" s="26"/>
      <c r="AR19" s="26"/>
      <c r="AS19" s="26"/>
      <c r="AT19" s="26"/>
      <c r="AU19" s="6">
        <f t="shared" si="18"/>
        <v>0</v>
      </c>
      <c r="AV19" s="26"/>
      <c r="AW19" s="26"/>
      <c r="AX19" s="26"/>
      <c r="AY19" s="26"/>
      <c r="AZ19" s="6">
        <f t="shared" si="19"/>
        <v>0</v>
      </c>
      <c r="BA19" s="26"/>
      <c r="BB19" s="26"/>
      <c r="BC19" s="26"/>
      <c r="BD19" s="26"/>
      <c r="BE19" s="6">
        <f t="shared" si="20"/>
        <v>0</v>
      </c>
      <c r="BF19" s="26"/>
      <c r="BG19" s="26"/>
      <c r="BH19" s="26"/>
      <c r="BI19" s="26"/>
      <c r="BJ19" s="6">
        <f t="shared" si="21"/>
        <v>0</v>
      </c>
      <c r="BK19" s="26"/>
      <c r="BL19" s="26"/>
      <c r="BM19" s="27"/>
      <c r="BN19" s="28"/>
      <c r="BO19" s="6">
        <f t="shared" si="22"/>
        <v>0</v>
      </c>
    </row>
    <row r="20" spans="1:67" ht="36.75">
      <c r="A20" s="22" t="s">
        <v>480</v>
      </c>
      <c r="B20" s="23" t="s">
        <v>206</v>
      </c>
      <c r="C20" s="23" t="s">
        <v>16</v>
      </c>
      <c r="D20" s="24" t="s">
        <v>194</v>
      </c>
      <c r="E20" s="25" t="s">
        <v>481</v>
      </c>
      <c r="F20" s="26">
        <f t="shared" si="25"/>
        <v>0</v>
      </c>
      <c r="G20" s="26">
        <f t="shared" si="25"/>
        <v>553.12</v>
      </c>
      <c r="H20" s="26"/>
      <c r="I20" s="6"/>
      <c r="J20" s="26"/>
      <c r="K20" s="26">
        <v>553.12</v>
      </c>
      <c r="L20" s="26"/>
      <c r="M20" s="6"/>
      <c r="N20" s="26"/>
      <c r="O20" s="26"/>
      <c r="P20" s="26"/>
      <c r="Q20" s="6"/>
      <c r="R20" s="26"/>
      <c r="S20" s="26"/>
      <c r="T20" s="26"/>
      <c r="U20" s="26"/>
      <c r="V20" s="6"/>
      <c r="W20" s="26"/>
      <c r="X20" s="26"/>
      <c r="Y20" s="26"/>
      <c r="Z20" s="26"/>
      <c r="AA20" s="6"/>
      <c r="AB20" s="26"/>
      <c r="AC20" s="26"/>
      <c r="AD20" s="26"/>
      <c r="AE20" s="26"/>
      <c r="AF20" s="6"/>
      <c r="AG20" s="26"/>
      <c r="AH20" s="26"/>
      <c r="AI20" s="26"/>
      <c r="AJ20" s="26"/>
      <c r="AK20" s="6"/>
      <c r="AL20" s="26"/>
      <c r="AM20" s="26"/>
      <c r="AN20" s="26"/>
      <c r="AO20" s="26"/>
      <c r="AP20" s="6"/>
      <c r="AQ20" s="26"/>
      <c r="AR20" s="26"/>
      <c r="AS20" s="26"/>
      <c r="AT20" s="26"/>
      <c r="AU20" s="6"/>
      <c r="AV20" s="26"/>
      <c r="AW20" s="26"/>
      <c r="AX20" s="26"/>
      <c r="AY20" s="26"/>
      <c r="AZ20" s="6"/>
      <c r="BA20" s="26"/>
      <c r="BB20" s="26"/>
      <c r="BC20" s="26"/>
      <c r="BD20" s="26"/>
      <c r="BE20" s="6"/>
      <c r="BF20" s="26"/>
      <c r="BG20" s="26"/>
      <c r="BH20" s="26"/>
      <c r="BI20" s="26"/>
      <c r="BJ20" s="6"/>
      <c r="BK20" s="26"/>
      <c r="BL20" s="26"/>
      <c r="BM20" s="27"/>
      <c r="BN20" s="28"/>
      <c r="BO20" s="6"/>
    </row>
    <row r="21" spans="1:67" ht="15">
      <c r="A21" s="22" t="s">
        <v>482</v>
      </c>
      <c r="B21" s="23" t="s">
        <v>193</v>
      </c>
      <c r="C21" s="23" t="s">
        <v>16</v>
      </c>
      <c r="D21" s="24" t="s">
        <v>194</v>
      </c>
      <c r="E21" s="25" t="s">
        <v>208</v>
      </c>
      <c r="F21" s="26">
        <f t="shared" si="25"/>
        <v>363</v>
      </c>
      <c r="G21" s="26">
        <f t="shared" si="25"/>
        <v>0</v>
      </c>
      <c r="H21" s="26"/>
      <c r="I21" s="6">
        <f t="shared" si="1"/>
        <v>0</v>
      </c>
      <c r="J21" s="26">
        <v>236</v>
      </c>
      <c r="K21" s="26"/>
      <c r="L21" s="26"/>
      <c r="M21" s="6">
        <f t="shared" si="2"/>
        <v>0</v>
      </c>
      <c r="N21" s="26">
        <f t="shared" ref="N21:O26" si="26">SUM(R21+W21+AB21+AG21+AL21+AQ21+AV21+BA21+BF21+BK21)</f>
        <v>127</v>
      </c>
      <c r="O21" s="26">
        <f t="shared" si="26"/>
        <v>0</v>
      </c>
      <c r="P21" s="26"/>
      <c r="Q21" s="6">
        <f t="shared" si="4"/>
        <v>0</v>
      </c>
      <c r="R21" s="26">
        <v>42</v>
      </c>
      <c r="S21" s="26"/>
      <c r="T21" s="26"/>
      <c r="U21" s="26"/>
      <c r="V21" s="6">
        <f t="shared" si="5"/>
        <v>0</v>
      </c>
      <c r="W21" s="26">
        <v>4</v>
      </c>
      <c r="X21" s="26"/>
      <c r="Y21" s="26"/>
      <c r="Z21" s="26"/>
      <c r="AA21" s="6"/>
      <c r="AB21" s="26">
        <v>7</v>
      </c>
      <c r="AC21" s="26"/>
      <c r="AD21" s="26"/>
      <c r="AE21" s="26"/>
      <c r="AF21" s="6">
        <f t="shared" si="15"/>
        <v>0</v>
      </c>
      <c r="AG21" s="26"/>
      <c r="AH21" s="26"/>
      <c r="AI21" s="26"/>
      <c r="AJ21" s="26"/>
      <c r="AK21" s="6">
        <f t="shared" si="16"/>
        <v>0</v>
      </c>
      <c r="AL21" s="26">
        <v>7</v>
      </c>
      <c r="AM21" s="26"/>
      <c r="AN21" s="26"/>
      <c r="AO21" s="26"/>
      <c r="AP21" s="6">
        <f t="shared" si="17"/>
        <v>0</v>
      </c>
      <c r="AQ21" s="26">
        <v>61</v>
      </c>
      <c r="AR21" s="26"/>
      <c r="AS21" s="26"/>
      <c r="AT21" s="26"/>
      <c r="AU21" s="6">
        <f t="shared" si="18"/>
        <v>0</v>
      </c>
      <c r="AV21" s="26"/>
      <c r="AW21" s="26"/>
      <c r="AX21" s="26"/>
      <c r="AY21" s="26"/>
      <c r="AZ21" s="6">
        <f t="shared" si="19"/>
        <v>0</v>
      </c>
      <c r="BA21" s="26"/>
      <c r="BB21" s="26"/>
      <c r="BC21" s="26"/>
      <c r="BD21" s="26"/>
      <c r="BE21" s="6">
        <f t="shared" si="20"/>
        <v>0</v>
      </c>
      <c r="BF21" s="26"/>
      <c r="BG21" s="26"/>
      <c r="BH21" s="26"/>
      <c r="BI21" s="26"/>
      <c r="BJ21" s="6">
        <f t="shared" si="21"/>
        <v>0</v>
      </c>
      <c r="BK21" s="26">
        <v>6</v>
      </c>
      <c r="BL21" s="26"/>
      <c r="BM21" s="27"/>
      <c r="BN21" s="28"/>
      <c r="BO21" s="6"/>
    </row>
    <row r="22" spans="1:67" ht="24.75">
      <c r="A22" s="22" t="s">
        <v>483</v>
      </c>
      <c r="B22" s="23" t="s">
        <v>193</v>
      </c>
      <c r="C22" s="23" t="s">
        <v>16</v>
      </c>
      <c r="D22" s="24" t="s">
        <v>194</v>
      </c>
      <c r="E22" s="25" t="s">
        <v>484</v>
      </c>
      <c r="F22" s="26">
        <f t="shared" si="25"/>
        <v>0</v>
      </c>
      <c r="G22" s="26">
        <f t="shared" si="25"/>
        <v>56.91</v>
      </c>
      <c r="H22" s="26"/>
      <c r="I22" s="6"/>
      <c r="J22" s="26"/>
      <c r="K22" s="26">
        <v>37.94</v>
      </c>
      <c r="L22" s="26"/>
      <c r="M22" s="6"/>
      <c r="N22" s="26">
        <f t="shared" si="26"/>
        <v>0</v>
      </c>
      <c r="O22" s="26">
        <f t="shared" si="26"/>
        <v>18.97</v>
      </c>
      <c r="P22" s="26"/>
      <c r="Q22" s="6"/>
      <c r="R22" s="26"/>
      <c r="S22" s="26"/>
      <c r="T22" s="26"/>
      <c r="U22" s="26"/>
      <c r="V22" s="6"/>
      <c r="W22" s="26"/>
      <c r="X22" s="26">
        <v>0.3</v>
      </c>
      <c r="Y22" s="26"/>
      <c r="Z22" s="26"/>
      <c r="AA22" s="6"/>
      <c r="AB22" s="26"/>
      <c r="AC22" s="26">
        <v>3.66</v>
      </c>
      <c r="AD22" s="26"/>
      <c r="AE22" s="26"/>
      <c r="AF22" s="6"/>
      <c r="AG22" s="26"/>
      <c r="AH22" s="26">
        <v>0.04</v>
      </c>
      <c r="AI22" s="26"/>
      <c r="AJ22" s="26"/>
      <c r="AK22" s="6"/>
      <c r="AL22" s="26"/>
      <c r="AM22" s="26">
        <v>1.95</v>
      </c>
      <c r="AN22" s="26"/>
      <c r="AO22" s="26"/>
      <c r="AP22" s="6"/>
      <c r="AQ22" s="26"/>
      <c r="AR22" s="26">
        <v>6.88</v>
      </c>
      <c r="AS22" s="26"/>
      <c r="AT22" s="26"/>
      <c r="AU22" s="6"/>
      <c r="AV22" s="26"/>
      <c r="AW22" s="26"/>
      <c r="AX22" s="26"/>
      <c r="AY22" s="26"/>
      <c r="AZ22" s="6"/>
      <c r="BA22" s="26"/>
      <c r="BB22" s="26">
        <v>0.17</v>
      </c>
      <c r="BC22" s="26"/>
      <c r="BD22" s="26"/>
      <c r="BE22" s="6"/>
      <c r="BF22" s="26"/>
      <c r="BG22" s="26"/>
      <c r="BH22" s="26"/>
      <c r="BI22" s="26"/>
      <c r="BJ22" s="6"/>
      <c r="BK22" s="26"/>
      <c r="BL22" s="26">
        <v>5.97</v>
      </c>
      <c r="BM22" s="27"/>
      <c r="BN22" s="28"/>
      <c r="BO22" s="6"/>
    </row>
    <row r="23" spans="1:67" s="21" customFormat="1" ht="14.25">
      <c r="A23" s="15" t="s">
        <v>209</v>
      </c>
      <c r="B23" s="16" t="s">
        <v>15</v>
      </c>
      <c r="C23" s="16" t="s">
        <v>16</v>
      </c>
      <c r="D23" s="17" t="s">
        <v>17</v>
      </c>
      <c r="E23" s="18" t="s">
        <v>210</v>
      </c>
      <c r="F23" s="5">
        <f>SUM(F24:F26)</f>
        <v>2638</v>
      </c>
      <c r="G23" s="5">
        <f>SUM(G24:G26)</f>
        <v>1843.4499999999996</v>
      </c>
      <c r="H23" s="5">
        <v>398280.43</v>
      </c>
      <c r="I23" s="4">
        <f t="shared" si="1"/>
        <v>69.88059135708869</v>
      </c>
      <c r="J23" s="5"/>
      <c r="K23" s="5"/>
      <c r="L23" s="5">
        <v>368373.3</v>
      </c>
      <c r="M23" s="4">
        <f t="shared" si="2"/>
        <v>0</v>
      </c>
      <c r="N23" s="26">
        <f t="shared" si="26"/>
        <v>2638</v>
      </c>
      <c r="O23" s="26">
        <f t="shared" si="26"/>
        <v>1843.45</v>
      </c>
      <c r="P23" s="5">
        <v>29907.13</v>
      </c>
      <c r="Q23" s="4">
        <f t="shared" si="4"/>
        <v>69.880591357088704</v>
      </c>
      <c r="R23" s="34">
        <f t="shared" ref="R23:BF23" si="27">SUM(R24:R26)</f>
        <v>319</v>
      </c>
      <c r="S23" s="34">
        <f t="shared" si="27"/>
        <v>232.26999999999998</v>
      </c>
      <c r="T23" s="34">
        <f t="shared" si="27"/>
        <v>0</v>
      </c>
      <c r="U23" s="34">
        <f t="shared" si="27"/>
        <v>0</v>
      </c>
      <c r="V23" s="6">
        <f t="shared" si="5"/>
        <v>72.811912225705328</v>
      </c>
      <c r="W23" s="34">
        <f t="shared" si="27"/>
        <v>202</v>
      </c>
      <c r="X23" s="34">
        <f t="shared" si="27"/>
        <v>104.36</v>
      </c>
      <c r="Y23" s="34">
        <f t="shared" si="27"/>
        <v>0</v>
      </c>
      <c r="Z23" s="34">
        <f t="shared" si="27"/>
        <v>0</v>
      </c>
      <c r="AA23" s="6">
        <f t="shared" si="6"/>
        <v>51.663366336633665</v>
      </c>
      <c r="AB23" s="34">
        <f t="shared" si="27"/>
        <v>864</v>
      </c>
      <c r="AC23" s="34">
        <f t="shared" si="27"/>
        <v>577.16</v>
      </c>
      <c r="AD23" s="34">
        <f t="shared" si="27"/>
        <v>0</v>
      </c>
      <c r="AE23" s="34">
        <f t="shared" si="27"/>
        <v>0</v>
      </c>
      <c r="AF23" s="6">
        <f t="shared" si="15"/>
        <v>66.800925925925924</v>
      </c>
      <c r="AG23" s="34">
        <f t="shared" si="27"/>
        <v>285</v>
      </c>
      <c r="AH23" s="34">
        <f t="shared" si="27"/>
        <v>247.63</v>
      </c>
      <c r="AI23" s="34">
        <f t="shared" si="27"/>
        <v>0</v>
      </c>
      <c r="AJ23" s="34">
        <f t="shared" si="27"/>
        <v>0</v>
      </c>
      <c r="AK23" s="6">
        <f t="shared" si="16"/>
        <v>86.887719298245614</v>
      </c>
      <c r="AL23" s="34">
        <f t="shared" si="27"/>
        <v>245</v>
      </c>
      <c r="AM23" s="34">
        <f t="shared" si="27"/>
        <v>182.30999999999997</v>
      </c>
      <c r="AN23" s="34">
        <f t="shared" si="27"/>
        <v>0</v>
      </c>
      <c r="AO23" s="34">
        <f t="shared" si="27"/>
        <v>0</v>
      </c>
      <c r="AP23" s="6">
        <f t="shared" si="17"/>
        <v>74.41224489795917</v>
      </c>
      <c r="AQ23" s="34">
        <f t="shared" si="27"/>
        <v>414</v>
      </c>
      <c r="AR23" s="34">
        <f t="shared" si="27"/>
        <v>270.67</v>
      </c>
      <c r="AS23" s="34">
        <f t="shared" si="27"/>
        <v>0</v>
      </c>
      <c r="AT23" s="34">
        <f t="shared" si="27"/>
        <v>0</v>
      </c>
      <c r="AU23" s="6">
        <f t="shared" si="18"/>
        <v>65.379227053140099</v>
      </c>
      <c r="AV23" s="34">
        <f t="shared" si="27"/>
        <v>140</v>
      </c>
      <c r="AW23" s="34">
        <f t="shared" si="27"/>
        <v>112.54</v>
      </c>
      <c r="AX23" s="34">
        <f t="shared" si="27"/>
        <v>0</v>
      </c>
      <c r="AY23" s="34">
        <f t="shared" si="27"/>
        <v>0</v>
      </c>
      <c r="AZ23" s="6">
        <f t="shared" si="19"/>
        <v>80.3857142857143</v>
      </c>
      <c r="BA23" s="34">
        <f t="shared" si="27"/>
        <v>37</v>
      </c>
      <c r="BB23" s="34">
        <f t="shared" si="27"/>
        <v>21.76</v>
      </c>
      <c r="BC23" s="34">
        <f t="shared" si="27"/>
        <v>0</v>
      </c>
      <c r="BD23" s="34">
        <f t="shared" si="27"/>
        <v>0</v>
      </c>
      <c r="BE23" s="6">
        <f t="shared" si="20"/>
        <v>58.810810810810807</v>
      </c>
      <c r="BF23" s="34">
        <f t="shared" si="27"/>
        <v>33</v>
      </c>
      <c r="BG23" s="34">
        <f>SUM(BG24:BG26)</f>
        <v>26.080000000000002</v>
      </c>
      <c r="BH23" s="5">
        <v>6725.25</v>
      </c>
      <c r="BI23" s="5">
        <v>6725.25</v>
      </c>
      <c r="BJ23" s="6">
        <f t="shared" si="21"/>
        <v>79.030303030303045</v>
      </c>
      <c r="BK23" s="34">
        <f t="shared" ref="BK23:BL23" si="28">SUM(BK24:BK26)</f>
        <v>99</v>
      </c>
      <c r="BL23" s="34">
        <f t="shared" si="28"/>
        <v>68.67</v>
      </c>
      <c r="BM23" s="19">
        <v>1652.92</v>
      </c>
      <c r="BN23" s="20">
        <v>1652.92</v>
      </c>
      <c r="BO23" s="6">
        <f t="shared" si="22"/>
        <v>69.36363636363636</v>
      </c>
    </row>
    <row r="24" spans="1:67" ht="36.75">
      <c r="A24" s="22" t="s">
        <v>211</v>
      </c>
      <c r="B24" s="23" t="s">
        <v>212</v>
      </c>
      <c r="C24" s="23" t="s">
        <v>16</v>
      </c>
      <c r="D24" s="24" t="s">
        <v>194</v>
      </c>
      <c r="E24" s="25" t="s">
        <v>213</v>
      </c>
      <c r="F24" s="26">
        <f t="shared" ref="F24:G34" si="29">SUM(J24+N24)</f>
        <v>671</v>
      </c>
      <c r="G24" s="26">
        <f t="shared" si="29"/>
        <v>77.809999999999988</v>
      </c>
      <c r="H24" s="26"/>
      <c r="I24" s="6">
        <f t="shared" si="1"/>
        <v>11.596125186289118</v>
      </c>
      <c r="J24" s="26"/>
      <c r="K24" s="26"/>
      <c r="L24" s="26"/>
      <c r="M24" s="6">
        <f t="shared" si="2"/>
        <v>0</v>
      </c>
      <c r="N24" s="26">
        <f t="shared" si="26"/>
        <v>671</v>
      </c>
      <c r="O24" s="26">
        <f t="shared" si="26"/>
        <v>77.809999999999988</v>
      </c>
      <c r="P24" s="26"/>
      <c r="Q24" s="6">
        <f t="shared" si="4"/>
        <v>11.596125186289118</v>
      </c>
      <c r="R24" s="26">
        <v>48</v>
      </c>
      <c r="S24" s="26">
        <v>12.4</v>
      </c>
      <c r="T24" s="26"/>
      <c r="U24" s="26"/>
      <c r="V24" s="6">
        <f t="shared" si="5"/>
        <v>25.833333333333336</v>
      </c>
      <c r="W24" s="26">
        <v>14</v>
      </c>
      <c r="X24" s="26">
        <v>0.18</v>
      </c>
      <c r="Y24" s="26"/>
      <c r="Z24" s="26"/>
      <c r="AA24" s="6">
        <f t="shared" si="6"/>
        <v>1.2857142857142856</v>
      </c>
      <c r="AB24" s="26">
        <v>399</v>
      </c>
      <c r="AC24" s="26">
        <v>46.51</v>
      </c>
      <c r="AD24" s="26"/>
      <c r="AE24" s="26"/>
      <c r="AF24" s="6">
        <f t="shared" si="15"/>
        <v>11.656641604010025</v>
      </c>
      <c r="AG24" s="26">
        <v>48</v>
      </c>
      <c r="AH24" s="26">
        <v>1.71</v>
      </c>
      <c r="AI24" s="26"/>
      <c r="AJ24" s="26"/>
      <c r="AK24" s="6">
        <f t="shared" si="16"/>
        <v>3.5624999999999996</v>
      </c>
      <c r="AL24" s="26">
        <v>52</v>
      </c>
      <c r="AM24" s="26">
        <v>8.41</v>
      </c>
      <c r="AN24" s="26"/>
      <c r="AO24" s="26"/>
      <c r="AP24" s="6">
        <f t="shared" si="17"/>
        <v>16.173076923076923</v>
      </c>
      <c r="AQ24" s="26">
        <v>49</v>
      </c>
      <c r="AR24" s="26">
        <v>5.24</v>
      </c>
      <c r="AS24" s="26"/>
      <c r="AT24" s="26"/>
      <c r="AU24" s="6">
        <f t="shared" si="18"/>
        <v>10.693877551020408</v>
      </c>
      <c r="AV24" s="26">
        <v>16</v>
      </c>
      <c r="AW24" s="26">
        <v>-8.17</v>
      </c>
      <c r="AX24" s="26"/>
      <c r="AY24" s="26"/>
      <c r="AZ24" s="6">
        <f t="shared" si="19"/>
        <v>-51.0625</v>
      </c>
      <c r="BA24" s="26">
        <v>17</v>
      </c>
      <c r="BB24" s="26">
        <v>4.2699999999999996</v>
      </c>
      <c r="BC24" s="26"/>
      <c r="BD24" s="26"/>
      <c r="BE24" s="6">
        <f t="shared" si="20"/>
        <v>25.117647058823529</v>
      </c>
      <c r="BF24" s="26">
        <v>18</v>
      </c>
      <c r="BG24" s="26">
        <v>6.78</v>
      </c>
      <c r="BH24" s="26"/>
      <c r="BI24" s="26"/>
      <c r="BJ24" s="6">
        <f t="shared" si="21"/>
        <v>37.666666666666671</v>
      </c>
      <c r="BK24" s="26">
        <v>10</v>
      </c>
      <c r="BL24" s="26">
        <v>0.48</v>
      </c>
      <c r="BM24" s="27"/>
      <c r="BN24" s="28"/>
      <c r="BO24" s="6">
        <f t="shared" si="22"/>
        <v>4.8</v>
      </c>
    </row>
    <row r="25" spans="1:67" ht="60.75">
      <c r="A25" s="22" t="s">
        <v>214</v>
      </c>
      <c r="B25" s="23" t="s">
        <v>212</v>
      </c>
      <c r="C25" s="23" t="s">
        <v>16</v>
      </c>
      <c r="D25" s="24" t="s">
        <v>194</v>
      </c>
      <c r="E25" s="25" t="s">
        <v>215</v>
      </c>
      <c r="F25" s="26">
        <f t="shared" si="29"/>
        <v>1622</v>
      </c>
      <c r="G25" s="26">
        <f t="shared" si="29"/>
        <v>1583.8199999999997</v>
      </c>
      <c r="H25" s="26"/>
      <c r="I25" s="6">
        <f t="shared" si="1"/>
        <v>97.646115906288514</v>
      </c>
      <c r="J25" s="26"/>
      <c r="K25" s="26"/>
      <c r="L25" s="26"/>
      <c r="M25" s="6">
        <f t="shared" si="2"/>
        <v>0</v>
      </c>
      <c r="N25" s="26">
        <f t="shared" si="26"/>
        <v>1622</v>
      </c>
      <c r="O25" s="26">
        <f t="shared" si="26"/>
        <v>1583.8199999999997</v>
      </c>
      <c r="P25" s="26"/>
      <c r="Q25" s="6">
        <f t="shared" si="4"/>
        <v>97.646115906288514</v>
      </c>
      <c r="R25" s="26">
        <v>226</v>
      </c>
      <c r="S25" s="26">
        <v>212.14</v>
      </c>
      <c r="T25" s="26"/>
      <c r="U25" s="26"/>
      <c r="V25" s="6">
        <f t="shared" si="5"/>
        <v>93.86725663716814</v>
      </c>
      <c r="W25" s="26">
        <v>140</v>
      </c>
      <c r="X25" s="26">
        <v>100.71</v>
      </c>
      <c r="Y25" s="26"/>
      <c r="Z25" s="26"/>
      <c r="AA25" s="6">
        <f t="shared" si="6"/>
        <v>71.935714285714283</v>
      </c>
      <c r="AB25" s="26">
        <v>292</v>
      </c>
      <c r="AC25" s="26">
        <v>391.61</v>
      </c>
      <c r="AD25" s="26"/>
      <c r="AE25" s="26"/>
      <c r="AF25" s="6">
        <f t="shared" si="15"/>
        <v>134.11301369863014</v>
      </c>
      <c r="AG25" s="26">
        <v>227</v>
      </c>
      <c r="AH25" s="26">
        <v>237.79</v>
      </c>
      <c r="AI25" s="26"/>
      <c r="AJ25" s="26"/>
      <c r="AK25" s="6">
        <f t="shared" si="16"/>
        <v>104.75330396475771</v>
      </c>
      <c r="AL25" s="26">
        <v>168</v>
      </c>
      <c r="AM25" s="26">
        <v>171.14</v>
      </c>
      <c r="AN25" s="26"/>
      <c r="AO25" s="26"/>
      <c r="AP25" s="6">
        <f t="shared" si="17"/>
        <v>101.86904761904761</v>
      </c>
      <c r="AQ25" s="26">
        <v>334</v>
      </c>
      <c r="AR25" s="26">
        <v>249.52</v>
      </c>
      <c r="AS25" s="26"/>
      <c r="AT25" s="26"/>
      <c r="AU25" s="6">
        <f t="shared" si="18"/>
        <v>74.706586826347305</v>
      </c>
      <c r="AV25" s="26">
        <v>118</v>
      </c>
      <c r="AW25" s="26">
        <v>118.34</v>
      </c>
      <c r="AX25" s="26"/>
      <c r="AY25" s="26"/>
      <c r="AZ25" s="6">
        <f t="shared" si="19"/>
        <v>100.28813559322035</v>
      </c>
      <c r="BA25" s="26">
        <v>16</v>
      </c>
      <c r="BB25" s="26">
        <v>16.78</v>
      </c>
      <c r="BC25" s="26"/>
      <c r="BD25" s="26"/>
      <c r="BE25" s="6">
        <f t="shared" si="20"/>
        <v>104.875</v>
      </c>
      <c r="BF25" s="26">
        <v>15</v>
      </c>
      <c r="BG25" s="26">
        <v>19.3</v>
      </c>
      <c r="BH25" s="26"/>
      <c r="BI25" s="26"/>
      <c r="BJ25" s="6">
        <f t="shared" si="21"/>
        <v>128.66666666666666</v>
      </c>
      <c r="BK25" s="26">
        <v>86</v>
      </c>
      <c r="BL25" s="26">
        <v>66.489999999999995</v>
      </c>
      <c r="BM25" s="27"/>
      <c r="BN25" s="28"/>
      <c r="BO25" s="6">
        <f t="shared" si="22"/>
        <v>77.313953488372093</v>
      </c>
    </row>
    <row r="26" spans="1:67" ht="60.75">
      <c r="A26" s="22" t="s">
        <v>216</v>
      </c>
      <c r="B26" s="23" t="s">
        <v>212</v>
      </c>
      <c r="C26" s="23" t="s">
        <v>16</v>
      </c>
      <c r="D26" s="24" t="s">
        <v>194</v>
      </c>
      <c r="E26" s="25" t="s">
        <v>217</v>
      </c>
      <c r="F26" s="26">
        <f t="shared" si="29"/>
        <v>345</v>
      </c>
      <c r="G26" s="26">
        <f t="shared" si="29"/>
        <v>181.81999999999996</v>
      </c>
      <c r="H26" s="26"/>
      <c r="I26" s="6">
        <f t="shared" si="1"/>
        <v>52.701449275362307</v>
      </c>
      <c r="J26" s="26"/>
      <c r="K26" s="26"/>
      <c r="L26" s="26"/>
      <c r="M26" s="6">
        <f t="shared" si="2"/>
        <v>0</v>
      </c>
      <c r="N26" s="26">
        <f t="shared" si="26"/>
        <v>345</v>
      </c>
      <c r="O26" s="26">
        <f t="shared" si="26"/>
        <v>181.81999999999996</v>
      </c>
      <c r="P26" s="26"/>
      <c r="Q26" s="6">
        <f t="shared" si="4"/>
        <v>52.701449275362307</v>
      </c>
      <c r="R26" s="26">
        <v>45</v>
      </c>
      <c r="S26" s="26">
        <v>7.73</v>
      </c>
      <c r="T26" s="26"/>
      <c r="U26" s="26"/>
      <c r="V26" s="6">
        <f t="shared" si="5"/>
        <v>17.177777777777777</v>
      </c>
      <c r="W26" s="26">
        <v>48</v>
      </c>
      <c r="X26" s="26">
        <v>3.47</v>
      </c>
      <c r="Y26" s="26"/>
      <c r="Z26" s="26"/>
      <c r="AA26" s="6">
        <f t="shared" si="6"/>
        <v>7.229166666666667</v>
      </c>
      <c r="AB26" s="26">
        <v>173</v>
      </c>
      <c r="AC26" s="26">
        <v>139.04</v>
      </c>
      <c r="AD26" s="26"/>
      <c r="AE26" s="26"/>
      <c r="AF26" s="6">
        <f t="shared" si="15"/>
        <v>80.369942196531781</v>
      </c>
      <c r="AG26" s="26">
        <v>10</v>
      </c>
      <c r="AH26" s="26">
        <v>8.1300000000000008</v>
      </c>
      <c r="AI26" s="26"/>
      <c r="AJ26" s="26"/>
      <c r="AK26" s="6">
        <f t="shared" si="16"/>
        <v>81.300000000000011</v>
      </c>
      <c r="AL26" s="26">
        <v>25</v>
      </c>
      <c r="AM26" s="26">
        <v>2.76</v>
      </c>
      <c r="AN26" s="26"/>
      <c r="AO26" s="26"/>
      <c r="AP26" s="6">
        <f t="shared" si="17"/>
        <v>11.04</v>
      </c>
      <c r="AQ26" s="26">
        <v>31</v>
      </c>
      <c r="AR26" s="26">
        <v>15.91</v>
      </c>
      <c r="AS26" s="26"/>
      <c r="AT26" s="26"/>
      <c r="AU26" s="6">
        <f t="shared" si="18"/>
        <v>51.322580645161288</v>
      </c>
      <c r="AV26" s="26">
        <v>6</v>
      </c>
      <c r="AW26" s="26">
        <v>2.37</v>
      </c>
      <c r="AX26" s="26"/>
      <c r="AY26" s="26"/>
      <c r="AZ26" s="6">
        <f t="shared" si="19"/>
        <v>39.5</v>
      </c>
      <c r="BA26" s="26">
        <v>4</v>
      </c>
      <c r="BB26" s="26">
        <v>0.71</v>
      </c>
      <c r="BC26" s="26"/>
      <c r="BD26" s="26"/>
      <c r="BE26" s="6">
        <f t="shared" si="20"/>
        <v>17.75</v>
      </c>
      <c r="BF26" s="26"/>
      <c r="BG26" s="26"/>
      <c r="BH26" s="26"/>
      <c r="BI26" s="26"/>
      <c r="BJ26" s="6"/>
      <c r="BK26" s="26">
        <v>3</v>
      </c>
      <c r="BL26" s="26">
        <v>1.7</v>
      </c>
      <c r="BM26" s="27"/>
      <c r="BN26" s="28"/>
      <c r="BO26" s="6">
        <f t="shared" si="22"/>
        <v>56.666666666666664</v>
      </c>
    </row>
    <row r="27" spans="1:67" s="21" customFormat="1" ht="24">
      <c r="A27" s="15" t="s">
        <v>218</v>
      </c>
      <c r="B27" s="16" t="s">
        <v>15</v>
      </c>
      <c r="C27" s="16" t="s">
        <v>16</v>
      </c>
      <c r="D27" s="17" t="s">
        <v>17</v>
      </c>
      <c r="E27" s="18" t="s">
        <v>219</v>
      </c>
      <c r="F27" s="5">
        <f t="shared" si="29"/>
        <v>0</v>
      </c>
      <c r="G27" s="5">
        <f t="shared" si="29"/>
        <v>0</v>
      </c>
      <c r="H27" s="5">
        <v>398280.43</v>
      </c>
      <c r="I27" s="6"/>
      <c r="J27" s="5"/>
      <c r="K27" s="5"/>
      <c r="L27" s="5">
        <v>368373.3</v>
      </c>
      <c r="M27" s="4"/>
      <c r="N27" s="5"/>
      <c r="O27" s="5"/>
      <c r="P27" s="5">
        <v>29907.13</v>
      </c>
      <c r="Q27" s="4"/>
      <c r="R27" s="5"/>
      <c r="S27" s="5"/>
      <c r="T27" s="5">
        <v>1466.91</v>
      </c>
      <c r="U27" s="5">
        <v>1390.76</v>
      </c>
      <c r="V27" s="4"/>
      <c r="W27" s="5"/>
      <c r="X27" s="5"/>
      <c r="Y27" s="5">
        <v>1785.81</v>
      </c>
      <c r="Z27" s="5">
        <v>1733.41</v>
      </c>
      <c r="AA27" s="4"/>
      <c r="AB27" s="5"/>
      <c r="AC27" s="5"/>
      <c r="AD27" s="5">
        <v>8772.0400000000009</v>
      </c>
      <c r="AE27" s="5">
        <v>8596.9699999999993</v>
      </c>
      <c r="AF27" s="4"/>
      <c r="AG27" s="5"/>
      <c r="AH27" s="5"/>
      <c r="AI27" s="5">
        <v>2037.01</v>
      </c>
      <c r="AJ27" s="5">
        <v>2037.01</v>
      </c>
      <c r="AK27" s="4"/>
      <c r="AL27" s="5"/>
      <c r="AM27" s="5"/>
      <c r="AN27" s="5">
        <v>2485.0300000000002</v>
      </c>
      <c r="AO27" s="5">
        <v>2455.96</v>
      </c>
      <c r="AP27" s="4"/>
      <c r="AQ27" s="5"/>
      <c r="AR27" s="5"/>
      <c r="AS27" s="5">
        <v>1606.25</v>
      </c>
      <c r="AT27" s="5">
        <v>1561.6</v>
      </c>
      <c r="AU27" s="4"/>
      <c r="AV27" s="5"/>
      <c r="AW27" s="5"/>
      <c r="AX27" s="5">
        <v>1761.95</v>
      </c>
      <c r="AY27" s="5">
        <v>1755.35</v>
      </c>
      <c r="AZ27" s="4"/>
      <c r="BA27" s="5"/>
      <c r="BB27" s="5"/>
      <c r="BC27" s="5">
        <v>1613.96</v>
      </c>
      <c r="BD27" s="5">
        <v>1587.86</v>
      </c>
      <c r="BE27" s="4"/>
      <c r="BF27" s="5"/>
      <c r="BG27" s="5"/>
      <c r="BH27" s="5">
        <v>6725.25</v>
      </c>
      <c r="BI27" s="5">
        <v>6725.25</v>
      </c>
      <c r="BJ27" s="4"/>
      <c r="BK27" s="5"/>
      <c r="BL27" s="5"/>
      <c r="BM27" s="19">
        <v>1652.92</v>
      </c>
      <c r="BN27" s="20">
        <v>1652.92</v>
      </c>
      <c r="BO27" s="4"/>
    </row>
    <row r="28" spans="1:67" ht="24.75">
      <c r="A28" s="22" t="s">
        <v>220</v>
      </c>
      <c r="B28" s="23" t="s">
        <v>193</v>
      </c>
      <c r="C28" s="23" t="s">
        <v>16</v>
      </c>
      <c r="D28" s="24" t="s">
        <v>194</v>
      </c>
      <c r="E28" s="25" t="s">
        <v>221</v>
      </c>
      <c r="F28" s="26">
        <f t="shared" si="29"/>
        <v>0</v>
      </c>
      <c r="G28" s="26">
        <f t="shared" si="29"/>
        <v>0</v>
      </c>
      <c r="H28" s="26"/>
      <c r="I28" s="6"/>
      <c r="J28" s="26"/>
      <c r="K28" s="26"/>
      <c r="L28" s="26"/>
      <c r="M28" s="6"/>
      <c r="N28" s="26"/>
      <c r="O28" s="26"/>
      <c r="P28" s="26"/>
      <c r="Q28" s="6"/>
      <c r="R28" s="26"/>
      <c r="S28" s="26"/>
      <c r="T28" s="26"/>
      <c r="U28" s="26"/>
      <c r="V28" s="6"/>
      <c r="W28" s="26"/>
      <c r="X28" s="26"/>
      <c r="Y28" s="26"/>
      <c r="Z28" s="26"/>
      <c r="AA28" s="6"/>
      <c r="AB28" s="26"/>
      <c r="AC28" s="26"/>
      <c r="AD28" s="26"/>
      <c r="AE28" s="26"/>
      <c r="AF28" s="6"/>
      <c r="AG28" s="26"/>
      <c r="AH28" s="26"/>
      <c r="AI28" s="26"/>
      <c r="AJ28" s="26"/>
      <c r="AK28" s="6"/>
      <c r="AL28" s="26"/>
      <c r="AM28" s="26"/>
      <c r="AN28" s="26"/>
      <c r="AO28" s="26"/>
      <c r="AP28" s="6"/>
      <c r="AQ28" s="26"/>
      <c r="AR28" s="26"/>
      <c r="AS28" s="26"/>
      <c r="AT28" s="26"/>
      <c r="AU28" s="6"/>
      <c r="AV28" s="26"/>
      <c r="AW28" s="26"/>
      <c r="AX28" s="26"/>
      <c r="AY28" s="26"/>
      <c r="AZ28" s="6"/>
      <c r="BA28" s="26"/>
      <c r="BB28" s="26"/>
      <c r="BC28" s="26"/>
      <c r="BD28" s="26"/>
      <c r="BE28" s="6"/>
      <c r="BF28" s="26"/>
      <c r="BG28" s="26"/>
      <c r="BH28" s="26"/>
      <c r="BI28" s="26"/>
      <c r="BJ28" s="6"/>
      <c r="BK28" s="26"/>
      <c r="BL28" s="26"/>
      <c r="BM28" s="27"/>
      <c r="BN28" s="28"/>
      <c r="BO28" s="6"/>
    </row>
    <row r="29" spans="1:67" s="21" customFormat="1" ht="14.25">
      <c r="A29" s="15" t="s">
        <v>222</v>
      </c>
      <c r="B29" s="16" t="s">
        <v>15</v>
      </c>
      <c r="C29" s="16" t="s">
        <v>16</v>
      </c>
      <c r="D29" s="17" t="s">
        <v>17</v>
      </c>
      <c r="E29" s="18" t="s">
        <v>223</v>
      </c>
      <c r="F29" s="5">
        <f t="shared" si="29"/>
        <v>3216</v>
      </c>
      <c r="G29" s="5">
        <f t="shared" si="29"/>
        <v>1761.22</v>
      </c>
      <c r="H29" s="5">
        <v>398280.43</v>
      </c>
      <c r="I29" s="4">
        <f t="shared" si="1"/>
        <v>54.76430348258706</v>
      </c>
      <c r="J29" s="5">
        <f>SUM(J30:J32)</f>
        <v>3216</v>
      </c>
      <c r="K29" s="5">
        <f>SUM(K30:K32)</f>
        <v>1761.02</v>
      </c>
      <c r="L29" s="5">
        <v>368373.3</v>
      </c>
      <c r="M29" s="4">
        <f t="shared" si="2"/>
        <v>54.758084577114431</v>
      </c>
      <c r="N29" s="5">
        <f>SUM(N30:N32)</f>
        <v>0</v>
      </c>
      <c r="O29" s="5">
        <f>SUM(O30:O32)</f>
        <v>0.2</v>
      </c>
      <c r="P29" s="5">
        <v>29907.13</v>
      </c>
      <c r="Q29" s="4"/>
      <c r="R29" s="5"/>
      <c r="S29" s="5"/>
      <c r="T29" s="5">
        <v>1466.91</v>
      </c>
      <c r="U29" s="5">
        <v>1390.76</v>
      </c>
      <c r="V29" s="4">
        <f t="shared" si="5"/>
        <v>0</v>
      </c>
      <c r="W29" s="5"/>
      <c r="X29" s="5"/>
      <c r="Y29" s="5">
        <v>1785.81</v>
      </c>
      <c r="Z29" s="5">
        <v>1733.41</v>
      </c>
      <c r="AA29" s="4">
        <f t="shared" si="6"/>
        <v>0</v>
      </c>
      <c r="AB29" s="5"/>
      <c r="AC29" s="5"/>
      <c r="AD29" s="5">
        <v>8772.0400000000009</v>
      </c>
      <c r="AE29" s="5">
        <v>8596.9699999999993</v>
      </c>
      <c r="AF29" s="4">
        <f t="shared" si="15"/>
        <v>0</v>
      </c>
      <c r="AG29" s="5"/>
      <c r="AH29" s="5"/>
      <c r="AI29" s="5">
        <v>2037.01</v>
      </c>
      <c r="AJ29" s="5">
        <v>2037.01</v>
      </c>
      <c r="AK29" s="4">
        <f t="shared" si="16"/>
        <v>0</v>
      </c>
      <c r="AL29" s="5"/>
      <c r="AM29" s="5"/>
      <c r="AN29" s="5">
        <v>2485.0300000000002</v>
      </c>
      <c r="AO29" s="5">
        <v>2455.96</v>
      </c>
      <c r="AP29" s="4">
        <f t="shared" si="17"/>
        <v>0</v>
      </c>
      <c r="AQ29" s="5"/>
      <c r="AR29" s="5"/>
      <c r="AS29" s="5">
        <v>1606.25</v>
      </c>
      <c r="AT29" s="5">
        <v>1561.6</v>
      </c>
      <c r="AU29" s="4">
        <f t="shared" si="18"/>
        <v>0</v>
      </c>
      <c r="AV29" s="5"/>
      <c r="AW29" s="5"/>
      <c r="AX29" s="5">
        <v>1761.95</v>
      </c>
      <c r="AY29" s="5">
        <v>1755.35</v>
      </c>
      <c r="AZ29" s="4">
        <f t="shared" si="19"/>
        <v>0</v>
      </c>
      <c r="BA29" s="5"/>
      <c r="BB29" s="5"/>
      <c r="BC29" s="5">
        <v>1613.96</v>
      </c>
      <c r="BD29" s="5">
        <v>1587.86</v>
      </c>
      <c r="BE29" s="4">
        <f t="shared" si="20"/>
        <v>0</v>
      </c>
      <c r="BF29" s="5"/>
      <c r="BG29" s="5">
        <v>0.2</v>
      </c>
      <c r="BH29" s="5">
        <v>6725.25</v>
      </c>
      <c r="BI29" s="5">
        <v>6725.25</v>
      </c>
      <c r="BJ29" s="4"/>
      <c r="BK29" s="5"/>
      <c r="BL29" s="5"/>
      <c r="BM29" s="19">
        <v>1652.92</v>
      </c>
      <c r="BN29" s="20">
        <v>1652.92</v>
      </c>
      <c r="BO29" s="4">
        <f t="shared" si="22"/>
        <v>0</v>
      </c>
    </row>
    <row r="30" spans="1:67" ht="60.75">
      <c r="A30" s="22" t="s">
        <v>224</v>
      </c>
      <c r="B30" s="23" t="s">
        <v>193</v>
      </c>
      <c r="C30" s="23" t="s">
        <v>16</v>
      </c>
      <c r="D30" s="24" t="s">
        <v>194</v>
      </c>
      <c r="E30" s="25" t="s">
        <v>225</v>
      </c>
      <c r="F30" s="26">
        <f t="shared" si="29"/>
        <v>600</v>
      </c>
      <c r="G30" s="26">
        <f t="shared" si="29"/>
        <v>257.70999999999998</v>
      </c>
      <c r="H30" s="26">
        <v>398280.43</v>
      </c>
      <c r="I30" s="6">
        <f t="shared" si="1"/>
        <v>42.951666666666668</v>
      </c>
      <c r="J30" s="26">
        <v>600</v>
      </c>
      <c r="K30" s="26">
        <v>257.70999999999998</v>
      </c>
      <c r="L30" s="26"/>
      <c r="M30" s="6">
        <f t="shared" si="2"/>
        <v>42.951666666666668</v>
      </c>
      <c r="N30" s="26"/>
      <c r="O30" s="26"/>
      <c r="P30" s="26"/>
      <c r="Q30" s="6">
        <f t="shared" si="4"/>
        <v>0</v>
      </c>
      <c r="R30" s="26"/>
      <c r="S30" s="26"/>
      <c r="T30" s="26"/>
      <c r="U30" s="26"/>
      <c r="V30" s="6">
        <f t="shared" si="5"/>
        <v>0</v>
      </c>
      <c r="W30" s="26"/>
      <c r="X30" s="26"/>
      <c r="Y30" s="26"/>
      <c r="Z30" s="26"/>
      <c r="AA30" s="6">
        <f t="shared" si="6"/>
        <v>0</v>
      </c>
      <c r="AB30" s="26"/>
      <c r="AC30" s="26"/>
      <c r="AD30" s="26"/>
      <c r="AE30" s="26"/>
      <c r="AF30" s="6">
        <f t="shared" si="15"/>
        <v>0</v>
      </c>
      <c r="AG30" s="26"/>
      <c r="AH30" s="26"/>
      <c r="AI30" s="26"/>
      <c r="AJ30" s="26"/>
      <c r="AK30" s="6">
        <f t="shared" si="16"/>
        <v>0</v>
      </c>
      <c r="AL30" s="26"/>
      <c r="AM30" s="26"/>
      <c r="AN30" s="26"/>
      <c r="AO30" s="26"/>
      <c r="AP30" s="6">
        <f t="shared" si="17"/>
        <v>0</v>
      </c>
      <c r="AQ30" s="26"/>
      <c r="AR30" s="26"/>
      <c r="AS30" s="26"/>
      <c r="AT30" s="26"/>
      <c r="AU30" s="6">
        <f t="shared" si="18"/>
        <v>0</v>
      </c>
      <c r="AV30" s="26"/>
      <c r="AW30" s="26"/>
      <c r="AX30" s="26"/>
      <c r="AY30" s="26"/>
      <c r="AZ30" s="6">
        <f t="shared" si="19"/>
        <v>0</v>
      </c>
      <c r="BA30" s="26"/>
      <c r="BB30" s="26"/>
      <c r="BC30" s="26"/>
      <c r="BD30" s="26"/>
      <c r="BE30" s="6">
        <f t="shared" si="20"/>
        <v>0</v>
      </c>
      <c r="BF30" s="26"/>
      <c r="BG30" s="26">
        <v>0</v>
      </c>
      <c r="BH30" s="26"/>
      <c r="BI30" s="26"/>
      <c r="BJ30" s="6">
        <f t="shared" si="21"/>
        <v>0</v>
      </c>
      <c r="BK30" s="26"/>
      <c r="BL30" s="26"/>
      <c r="BM30" s="27"/>
      <c r="BN30" s="28"/>
      <c r="BO30" s="6">
        <f t="shared" si="22"/>
        <v>0</v>
      </c>
    </row>
    <row r="31" spans="1:67" ht="60.75">
      <c r="A31" s="22" t="s">
        <v>226</v>
      </c>
      <c r="B31" s="23" t="s">
        <v>193</v>
      </c>
      <c r="C31" s="23" t="s">
        <v>16</v>
      </c>
      <c r="D31" s="24" t="s">
        <v>194</v>
      </c>
      <c r="E31" s="25" t="s">
        <v>227</v>
      </c>
      <c r="F31" s="26">
        <f t="shared" si="29"/>
        <v>0</v>
      </c>
      <c r="G31" s="26">
        <f t="shared" si="29"/>
        <v>0.2</v>
      </c>
      <c r="H31" s="26"/>
      <c r="I31" s="6"/>
      <c r="J31" s="26"/>
      <c r="K31" s="26"/>
      <c r="L31" s="26"/>
      <c r="M31" s="6"/>
      <c r="N31" s="26">
        <f t="shared" ref="N31:O31" si="30">SUM(R31+W31+AB31+AG31+AL31+AQ31+AV31+BA31+BF31+BK31)</f>
        <v>0</v>
      </c>
      <c r="O31" s="26">
        <f t="shared" si="30"/>
        <v>0.2</v>
      </c>
      <c r="P31" s="26"/>
      <c r="Q31" s="6"/>
      <c r="R31" s="26"/>
      <c r="S31" s="26"/>
      <c r="T31" s="26"/>
      <c r="U31" s="26"/>
      <c r="V31" s="6">
        <f t="shared" si="5"/>
        <v>0</v>
      </c>
      <c r="W31" s="26"/>
      <c r="X31" s="26"/>
      <c r="Y31" s="26"/>
      <c r="Z31" s="26"/>
      <c r="AA31" s="6">
        <f t="shared" si="6"/>
        <v>0</v>
      </c>
      <c r="AB31" s="26"/>
      <c r="AC31" s="26"/>
      <c r="AD31" s="26"/>
      <c r="AE31" s="26"/>
      <c r="AF31" s="6">
        <f t="shared" si="15"/>
        <v>0</v>
      </c>
      <c r="AG31" s="26"/>
      <c r="AH31" s="26"/>
      <c r="AI31" s="26"/>
      <c r="AJ31" s="26"/>
      <c r="AK31" s="6">
        <f t="shared" si="16"/>
        <v>0</v>
      </c>
      <c r="AL31" s="26"/>
      <c r="AM31" s="26"/>
      <c r="AN31" s="26"/>
      <c r="AO31" s="26"/>
      <c r="AP31" s="6">
        <f t="shared" si="17"/>
        <v>0</v>
      </c>
      <c r="AQ31" s="26"/>
      <c r="AR31" s="26"/>
      <c r="AS31" s="26"/>
      <c r="AT31" s="26"/>
      <c r="AU31" s="6">
        <f t="shared" si="18"/>
        <v>0</v>
      </c>
      <c r="AV31" s="26"/>
      <c r="AW31" s="26"/>
      <c r="AX31" s="26"/>
      <c r="AY31" s="26"/>
      <c r="AZ31" s="6">
        <f t="shared" si="19"/>
        <v>0</v>
      </c>
      <c r="BA31" s="26"/>
      <c r="BB31" s="26"/>
      <c r="BC31" s="26"/>
      <c r="BD31" s="26"/>
      <c r="BE31" s="6">
        <f t="shared" si="20"/>
        <v>0</v>
      </c>
      <c r="BF31" s="26"/>
      <c r="BG31" s="26">
        <v>0.2</v>
      </c>
      <c r="BH31" s="26"/>
      <c r="BI31" s="26"/>
      <c r="BJ31" s="6"/>
      <c r="BK31" s="26"/>
      <c r="BL31" s="26"/>
      <c r="BM31" s="27"/>
      <c r="BN31" s="28"/>
      <c r="BO31" s="6">
        <f t="shared" si="22"/>
        <v>0</v>
      </c>
    </row>
    <row r="32" spans="1:67" ht="84.75">
      <c r="A32" s="22" t="s">
        <v>228</v>
      </c>
      <c r="B32" s="23" t="s">
        <v>193</v>
      </c>
      <c r="C32" s="23" t="s">
        <v>16</v>
      </c>
      <c r="D32" s="24" t="s">
        <v>194</v>
      </c>
      <c r="E32" s="25" t="s">
        <v>229</v>
      </c>
      <c r="F32" s="26">
        <f t="shared" si="29"/>
        <v>2616</v>
      </c>
      <c r="G32" s="26">
        <f t="shared" si="29"/>
        <v>1503.31</v>
      </c>
      <c r="H32" s="5">
        <v>398280.43</v>
      </c>
      <c r="I32" s="4">
        <f t="shared" ref="I32" si="31">IF(G32=0,0,G32/F32*100)</f>
        <v>57.465978593272169</v>
      </c>
      <c r="J32" s="26">
        <v>2616</v>
      </c>
      <c r="K32" s="26">
        <v>1503.31</v>
      </c>
      <c r="L32" s="26"/>
      <c r="M32" s="6">
        <f t="shared" si="2"/>
        <v>57.465978593272169</v>
      </c>
      <c r="N32" s="26"/>
      <c r="O32" s="26"/>
      <c r="P32" s="26"/>
      <c r="Q32" s="6">
        <f t="shared" si="4"/>
        <v>0</v>
      </c>
      <c r="R32" s="26"/>
      <c r="S32" s="26"/>
      <c r="T32" s="26"/>
      <c r="U32" s="26"/>
      <c r="V32" s="6">
        <f t="shared" si="5"/>
        <v>0</v>
      </c>
      <c r="W32" s="26"/>
      <c r="X32" s="26"/>
      <c r="Y32" s="26"/>
      <c r="Z32" s="26"/>
      <c r="AA32" s="6">
        <f t="shared" si="6"/>
        <v>0</v>
      </c>
      <c r="AB32" s="26"/>
      <c r="AC32" s="26"/>
      <c r="AD32" s="26"/>
      <c r="AE32" s="26"/>
      <c r="AF32" s="6">
        <f t="shared" si="15"/>
        <v>0</v>
      </c>
      <c r="AG32" s="26"/>
      <c r="AH32" s="26"/>
      <c r="AI32" s="26"/>
      <c r="AJ32" s="26"/>
      <c r="AK32" s="6">
        <f t="shared" si="16"/>
        <v>0</v>
      </c>
      <c r="AL32" s="26"/>
      <c r="AM32" s="26"/>
      <c r="AN32" s="26"/>
      <c r="AO32" s="26"/>
      <c r="AP32" s="6">
        <f t="shared" si="17"/>
        <v>0</v>
      </c>
      <c r="AQ32" s="26"/>
      <c r="AR32" s="26"/>
      <c r="AS32" s="26"/>
      <c r="AT32" s="26"/>
      <c r="AU32" s="6">
        <f t="shared" si="18"/>
        <v>0</v>
      </c>
      <c r="AV32" s="26"/>
      <c r="AW32" s="26"/>
      <c r="AX32" s="26"/>
      <c r="AY32" s="26"/>
      <c r="AZ32" s="6">
        <f t="shared" si="19"/>
        <v>0</v>
      </c>
      <c r="BA32" s="26"/>
      <c r="BB32" s="26"/>
      <c r="BC32" s="26"/>
      <c r="BD32" s="26"/>
      <c r="BE32" s="6">
        <f t="shared" si="20"/>
        <v>0</v>
      </c>
      <c r="BF32" s="26"/>
      <c r="BG32" s="26"/>
      <c r="BH32" s="26"/>
      <c r="BI32" s="26"/>
      <c r="BJ32" s="6">
        <f t="shared" si="21"/>
        <v>0</v>
      </c>
      <c r="BK32" s="26"/>
      <c r="BL32" s="26"/>
      <c r="BM32" s="27"/>
      <c r="BN32" s="28"/>
      <c r="BO32" s="6">
        <f t="shared" si="22"/>
        <v>0</v>
      </c>
    </row>
    <row r="33" spans="1:67" s="21" customFormat="1" ht="36">
      <c r="A33" s="15" t="s">
        <v>230</v>
      </c>
      <c r="B33" s="16" t="s">
        <v>15</v>
      </c>
      <c r="C33" s="16" t="s">
        <v>16</v>
      </c>
      <c r="D33" s="17" t="s">
        <v>17</v>
      </c>
      <c r="E33" s="18" t="s">
        <v>231</v>
      </c>
      <c r="F33" s="5">
        <f t="shared" si="29"/>
        <v>0</v>
      </c>
      <c r="G33" s="5">
        <f t="shared" si="29"/>
        <v>8.4700000000000006</v>
      </c>
      <c r="H33" s="26"/>
      <c r="I33" s="6"/>
      <c r="J33" s="5"/>
      <c r="K33" s="5">
        <f>SUM(K34:K41)</f>
        <v>6.16</v>
      </c>
      <c r="L33" s="5">
        <v>368373.3</v>
      </c>
      <c r="M33" s="4"/>
      <c r="N33" s="26">
        <f t="shared" ref="N33:O33" si="32">SUM(R33+W33+AB33+AG33+AL33+AQ33+AV33+BA33+BF33+BK33)</f>
        <v>0</v>
      </c>
      <c r="O33" s="26">
        <f t="shared" si="32"/>
        <v>2.3100000000000005</v>
      </c>
      <c r="P33" s="5">
        <v>29907.13</v>
      </c>
      <c r="Q33" s="4"/>
      <c r="R33" s="5"/>
      <c r="S33" s="5">
        <f>SUM(S34:S38)</f>
        <v>0.03</v>
      </c>
      <c r="T33" s="5">
        <v>1466.91</v>
      </c>
      <c r="U33" s="5">
        <v>1390.76</v>
      </c>
      <c r="V33" s="4"/>
      <c r="W33" s="5"/>
      <c r="X33" s="5">
        <f>SUM(X34:X38)</f>
        <v>0.01</v>
      </c>
      <c r="Y33" s="5">
        <v>1785.81</v>
      </c>
      <c r="Z33" s="5">
        <v>1733.41</v>
      </c>
      <c r="AA33" s="4"/>
      <c r="AB33" s="5"/>
      <c r="AC33" s="5">
        <f>SUM(AC34:AC38)</f>
        <v>1.39</v>
      </c>
      <c r="AD33" s="5">
        <f t="shared" ref="AD33:BO33" si="33">SUM(AD34:AD38)</f>
        <v>0</v>
      </c>
      <c r="AE33" s="5">
        <f t="shared" si="33"/>
        <v>0</v>
      </c>
      <c r="AF33" s="5">
        <f t="shared" si="33"/>
        <v>0</v>
      </c>
      <c r="AG33" s="5">
        <f t="shared" si="33"/>
        <v>0</v>
      </c>
      <c r="AH33" s="5">
        <f t="shared" si="33"/>
        <v>0.2</v>
      </c>
      <c r="AI33" s="5">
        <f t="shared" si="33"/>
        <v>0</v>
      </c>
      <c r="AJ33" s="5">
        <f t="shared" si="33"/>
        <v>0</v>
      </c>
      <c r="AK33" s="5">
        <f t="shared" si="33"/>
        <v>0</v>
      </c>
      <c r="AL33" s="5">
        <f t="shared" si="33"/>
        <v>0</v>
      </c>
      <c r="AM33" s="5">
        <f t="shared" si="33"/>
        <v>0.11</v>
      </c>
      <c r="AN33" s="5">
        <f t="shared" si="33"/>
        <v>0</v>
      </c>
      <c r="AO33" s="5">
        <f t="shared" si="33"/>
        <v>0</v>
      </c>
      <c r="AP33" s="5">
        <f t="shared" si="33"/>
        <v>0</v>
      </c>
      <c r="AQ33" s="5">
        <f t="shared" si="33"/>
        <v>0</v>
      </c>
      <c r="AR33" s="5">
        <f t="shared" si="33"/>
        <v>0.09</v>
      </c>
      <c r="AS33" s="5">
        <f t="shared" si="33"/>
        <v>0</v>
      </c>
      <c r="AT33" s="5">
        <f t="shared" si="33"/>
        <v>0</v>
      </c>
      <c r="AU33" s="5">
        <f t="shared" si="33"/>
        <v>0</v>
      </c>
      <c r="AV33" s="5">
        <f t="shared" si="33"/>
        <v>0</v>
      </c>
      <c r="AW33" s="5">
        <f t="shared" si="33"/>
        <v>0.18</v>
      </c>
      <c r="AX33" s="5">
        <f t="shared" si="33"/>
        <v>0</v>
      </c>
      <c r="AY33" s="5">
        <f t="shared" si="33"/>
        <v>0</v>
      </c>
      <c r="AZ33" s="5">
        <f t="shared" si="33"/>
        <v>0</v>
      </c>
      <c r="BA33" s="5">
        <f t="shared" si="33"/>
        <v>0</v>
      </c>
      <c r="BB33" s="5">
        <f t="shared" si="33"/>
        <v>0.2</v>
      </c>
      <c r="BC33" s="5">
        <f t="shared" si="33"/>
        <v>0</v>
      </c>
      <c r="BD33" s="5">
        <f t="shared" si="33"/>
        <v>0</v>
      </c>
      <c r="BE33" s="5">
        <f t="shared" si="33"/>
        <v>0</v>
      </c>
      <c r="BF33" s="5">
        <f t="shared" si="33"/>
        <v>0</v>
      </c>
      <c r="BG33" s="5">
        <f t="shared" si="33"/>
        <v>0.04</v>
      </c>
      <c r="BH33" s="5">
        <f t="shared" si="33"/>
        <v>0</v>
      </c>
      <c r="BI33" s="5">
        <f t="shared" si="33"/>
        <v>0</v>
      </c>
      <c r="BJ33" s="5">
        <f t="shared" si="33"/>
        <v>0</v>
      </c>
      <c r="BK33" s="5">
        <f t="shared" si="33"/>
        <v>0</v>
      </c>
      <c r="BL33" s="5">
        <f t="shared" si="33"/>
        <v>0.06</v>
      </c>
      <c r="BM33" s="5">
        <f t="shared" si="33"/>
        <v>0</v>
      </c>
      <c r="BN33" s="5">
        <f t="shared" si="33"/>
        <v>0</v>
      </c>
      <c r="BO33" s="5">
        <f t="shared" si="33"/>
        <v>0</v>
      </c>
    </row>
    <row r="34" spans="1:67" ht="36.75">
      <c r="A34" s="22" t="s">
        <v>232</v>
      </c>
      <c r="B34" s="23" t="s">
        <v>233</v>
      </c>
      <c r="C34" s="23" t="s">
        <v>16</v>
      </c>
      <c r="D34" s="24" t="s">
        <v>194</v>
      </c>
      <c r="E34" s="25" t="s">
        <v>234</v>
      </c>
      <c r="F34" s="26">
        <f t="shared" si="29"/>
        <v>0</v>
      </c>
      <c r="G34" s="26">
        <f t="shared" si="29"/>
        <v>2.2599999999999998</v>
      </c>
      <c r="H34" s="5">
        <v>398280.43</v>
      </c>
      <c r="I34" s="4"/>
      <c r="J34" s="26"/>
      <c r="K34" s="26">
        <v>2.2599999999999998</v>
      </c>
      <c r="L34" s="26"/>
      <c r="M34" s="4"/>
      <c r="N34" s="26"/>
      <c r="O34" s="26"/>
      <c r="P34" s="26"/>
      <c r="Q34" s="4"/>
      <c r="R34" s="26"/>
      <c r="S34" s="26"/>
      <c r="T34" s="26"/>
      <c r="U34" s="26"/>
      <c r="V34" s="4"/>
      <c r="W34" s="26"/>
      <c r="X34" s="26"/>
      <c r="Y34" s="26"/>
      <c r="Z34" s="26"/>
      <c r="AA34" s="4"/>
      <c r="AB34" s="26"/>
      <c r="AC34" s="26"/>
      <c r="AD34" s="26"/>
      <c r="AE34" s="26"/>
      <c r="AF34" s="4"/>
      <c r="AG34" s="26"/>
      <c r="AH34" s="26"/>
      <c r="AI34" s="26"/>
      <c r="AJ34" s="26"/>
      <c r="AK34" s="4"/>
      <c r="AL34" s="26"/>
      <c r="AM34" s="26"/>
      <c r="AN34" s="26"/>
      <c r="AO34" s="26"/>
      <c r="AP34" s="4"/>
      <c r="AQ34" s="26"/>
      <c r="AR34" s="26"/>
      <c r="AS34" s="26"/>
      <c r="AT34" s="26"/>
      <c r="AU34" s="4"/>
      <c r="AV34" s="26"/>
      <c r="AW34" s="26"/>
      <c r="AX34" s="26"/>
      <c r="AY34" s="26"/>
      <c r="AZ34" s="4"/>
      <c r="BA34" s="26"/>
      <c r="BB34" s="26"/>
      <c r="BC34" s="26"/>
      <c r="BD34" s="26"/>
      <c r="BE34" s="4"/>
      <c r="BF34" s="26"/>
      <c r="BG34" s="26"/>
      <c r="BH34" s="26"/>
      <c r="BI34" s="26"/>
      <c r="BJ34" s="4"/>
      <c r="BK34" s="26"/>
      <c r="BL34" s="26"/>
      <c r="BM34" s="27"/>
      <c r="BN34" s="28"/>
      <c r="BO34" s="4"/>
    </row>
    <row r="35" spans="1:67" ht="15" hidden="1">
      <c r="A35" s="22"/>
      <c r="B35" s="23"/>
      <c r="C35" s="23"/>
      <c r="D35" s="24"/>
      <c r="E35" s="25"/>
      <c r="F35" s="26"/>
      <c r="G35" s="26"/>
      <c r="H35" s="26"/>
      <c r="I35" s="4"/>
      <c r="J35" s="26"/>
      <c r="K35" s="26"/>
      <c r="L35" s="26"/>
      <c r="M35" s="4"/>
      <c r="N35" s="26"/>
      <c r="O35" s="26"/>
      <c r="P35" s="26"/>
      <c r="Q35" s="4"/>
      <c r="R35" s="26"/>
      <c r="S35" s="26"/>
      <c r="T35" s="26"/>
      <c r="U35" s="26"/>
      <c r="V35" s="4"/>
      <c r="W35" s="26"/>
      <c r="X35" s="26"/>
      <c r="Y35" s="26"/>
      <c r="Z35" s="26"/>
      <c r="AA35" s="4"/>
      <c r="AB35" s="26"/>
      <c r="AC35" s="26"/>
      <c r="AD35" s="26"/>
      <c r="AE35" s="26"/>
      <c r="AF35" s="4"/>
      <c r="AG35" s="26"/>
      <c r="AH35" s="26"/>
      <c r="AI35" s="26"/>
      <c r="AJ35" s="26"/>
      <c r="AK35" s="4"/>
      <c r="AL35" s="26"/>
      <c r="AM35" s="26"/>
      <c r="AN35" s="26"/>
      <c r="AO35" s="26"/>
      <c r="AP35" s="4"/>
      <c r="AQ35" s="26"/>
      <c r="AR35" s="26"/>
      <c r="AS35" s="26"/>
      <c r="AT35" s="26"/>
      <c r="AU35" s="4"/>
      <c r="AV35" s="26"/>
      <c r="AW35" s="26"/>
      <c r="AX35" s="26"/>
      <c r="AY35" s="26"/>
      <c r="AZ35" s="4"/>
      <c r="BA35" s="26"/>
      <c r="BB35" s="26"/>
      <c r="BC35" s="26"/>
      <c r="BD35" s="26"/>
      <c r="BE35" s="4"/>
      <c r="BF35" s="26"/>
      <c r="BG35" s="26"/>
      <c r="BH35" s="26"/>
      <c r="BI35" s="26"/>
      <c r="BJ35" s="4"/>
      <c r="BK35" s="26"/>
      <c r="BL35" s="26"/>
      <c r="BM35" s="27"/>
      <c r="BN35" s="28"/>
      <c r="BO35" s="4"/>
    </row>
    <row r="36" spans="1:67" ht="15" hidden="1">
      <c r="A36" s="22"/>
      <c r="B36" s="23"/>
      <c r="C36" s="23"/>
      <c r="D36" s="24"/>
      <c r="E36" s="25"/>
      <c r="F36" s="26"/>
      <c r="G36" s="26"/>
      <c r="H36" s="26"/>
      <c r="I36" s="4"/>
      <c r="J36" s="26"/>
      <c r="K36" s="26"/>
      <c r="L36" s="26"/>
      <c r="M36" s="4"/>
      <c r="N36" s="26"/>
      <c r="O36" s="26"/>
      <c r="P36" s="26"/>
      <c r="Q36" s="4"/>
      <c r="R36" s="26"/>
      <c r="S36" s="26"/>
      <c r="T36" s="26"/>
      <c r="U36" s="26"/>
      <c r="V36" s="4"/>
      <c r="W36" s="26"/>
      <c r="X36" s="26"/>
      <c r="Y36" s="26"/>
      <c r="Z36" s="26"/>
      <c r="AA36" s="4"/>
      <c r="AB36" s="26"/>
      <c r="AC36" s="26"/>
      <c r="AD36" s="26"/>
      <c r="AE36" s="26"/>
      <c r="AF36" s="4"/>
      <c r="AG36" s="26"/>
      <c r="AH36" s="26"/>
      <c r="AI36" s="26"/>
      <c r="AJ36" s="26"/>
      <c r="AK36" s="4"/>
      <c r="AL36" s="26"/>
      <c r="AM36" s="26"/>
      <c r="AN36" s="26"/>
      <c r="AO36" s="26"/>
      <c r="AP36" s="4"/>
      <c r="AQ36" s="26"/>
      <c r="AR36" s="26"/>
      <c r="AS36" s="26"/>
      <c r="AT36" s="26"/>
      <c r="AU36" s="4"/>
      <c r="AV36" s="26"/>
      <c r="AW36" s="26"/>
      <c r="AX36" s="26"/>
      <c r="AY36" s="26"/>
      <c r="AZ36" s="4"/>
      <c r="BA36" s="26"/>
      <c r="BB36" s="26"/>
      <c r="BC36" s="26"/>
      <c r="BD36" s="26"/>
      <c r="BE36" s="4"/>
      <c r="BF36" s="26"/>
      <c r="BG36" s="26"/>
      <c r="BH36" s="26"/>
      <c r="BI36" s="26"/>
      <c r="BJ36" s="4"/>
      <c r="BK36" s="26"/>
      <c r="BL36" s="26"/>
      <c r="BM36" s="27"/>
      <c r="BN36" s="28"/>
      <c r="BO36" s="4"/>
    </row>
    <row r="37" spans="1:67" ht="15" hidden="1">
      <c r="A37" s="22"/>
      <c r="B37" s="23"/>
      <c r="C37" s="23"/>
      <c r="D37" s="24"/>
      <c r="E37" s="25"/>
      <c r="F37" s="26"/>
      <c r="G37" s="26"/>
      <c r="H37" s="26"/>
      <c r="I37" s="4"/>
      <c r="J37" s="26"/>
      <c r="K37" s="26"/>
      <c r="L37" s="26"/>
      <c r="M37" s="4"/>
      <c r="N37" s="26"/>
      <c r="O37" s="26"/>
      <c r="P37" s="26"/>
      <c r="Q37" s="4"/>
      <c r="R37" s="26"/>
      <c r="S37" s="26"/>
      <c r="T37" s="26"/>
      <c r="U37" s="26"/>
      <c r="V37" s="4"/>
      <c r="W37" s="26"/>
      <c r="X37" s="26"/>
      <c r="Y37" s="26"/>
      <c r="Z37" s="26"/>
      <c r="AA37" s="4"/>
      <c r="AB37" s="26"/>
      <c r="AC37" s="26"/>
      <c r="AD37" s="26"/>
      <c r="AE37" s="26"/>
      <c r="AF37" s="4"/>
      <c r="AG37" s="26"/>
      <c r="AH37" s="26"/>
      <c r="AI37" s="26"/>
      <c r="AJ37" s="26"/>
      <c r="AK37" s="4"/>
      <c r="AL37" s="26"/>
      <c r="AM37" s="26"/>
      <c r="AN37" s="26"/>
      <c r="AO37" s="26"/>
      <c r="AP37" s="4"/>
      <c r="AQ37" s="26"/>
      <c r="AR37" s="26"/>
      <c r="AS37" s="26"/>
      <c r="AT37" s="26"/>
      <c r="AU37" s="4"/>
      <c r="AV37" s="26"/>
      <c r="AW37" s="26"/>
      <c r="AX37" s="26"/>
      <c r="AY37" s="26"/>
      <c r="AZ37" s="4"/>
      <c r="BA37" s="26"/>
      <c r="BB37" s="26"/>
      <c r="BC37" s="26"/>
      <c r="BD37" s="26"/>
      <c r="BE37" s="4"/>
      <c r="BF37" s="26"/>
      <c r="BG37" s="26"/>
      <c r="BH37" s="26"/>
      <c r="BI37" s="26"/>
      <c r="BJ37" s="4"/>
      <c r="BK37" s="26"/>
      <c r="BL37" s="26"/>
      <c r="BM37" s="27"/>
      <c r="BN37" s="28"/>
      <c r="BO37" s="4"/>
    </row>
    <row r="38" spans="1:67" ht="29.25" customHeight="1">
      <c r="A38" s="22" t="s">
        <v>235</v>
      </c>
      <c r="B38" s="23" t="s">
        <v>212</v>
      </c>
      <c r="C38" s="23" t="s">
        <v>16</v>
      </c>
      <c r="D38" s="24" t="s">
        <v>194</v>
      </c>
      <c r="E38" s="25" t="s">
        <v>236</v>
      </c>
      <c r="F38" s="26">
        <f>SUM(J38+N38)</f>
        <v>0</v>
      </c>
      <c r="G38" s="26">
        <f>SUM(K38+O38)</f>
        <v>2.3100000000000005</v>
      </c>
      <c r="H38" s="26"/>
      <c r="I38" s="6"/>
      <c r="J38" s="26"/>
      <c r="K38" s="26"/>
      <c r="L38" s="26"/>
      <c r="M38" s="4">
        <f t="shared" si="2"/>
        <v>0</v>
      </c>
      <c r="N38" s="26">
        <f t="shared" ref="N38:O38" si="34">SUM(R38+W38+AB38+AG38+AL38+AQ38+AV38+BA38+BF38+BK38)</f>
        <v>0</v>
      </c>
      <c r="O38" s="26">
        <f t="shared" si="34"/>
        <v>2.3100000000000005</v>
      </c>
      <c r="P38" s="26"/>
      <c r="Q38" s="6"/>
      <c r="R38" s="26"/>
      <c r="S38" s="26">
        <v>0.03</v>
      </c>
      <c r="T38" s="26"/>
      <c r="U38" s="26"/>
      <c r="V38" s="4"/>
      <c r="W38" s="26"/>
      <c r="X38" s="26">
        <v>0.01</v>
      </c>
      <c r="Y38" s="26"/>
      <c r="Z38" s="26"/>
      <c r="AA38" s="4"/>
      <c r="AB38" s="26"/>
      <c r="AC38" s="26">
        <v>1.39</v>
      </c>
      <c r="AD38" s="26"/>
      <c r="AE38" s="26"/>
      <c r="AF38" s="4"/>
      <c r="AG38" s="26"/>
      <c r="AH38" s="26">
        <v>0.2</v>
      </c>
      <c r="AI38" s="26"/>
      <c r="AJ38" s="26"/>
      <c r="AK38" s="4"/>
      <c r="AL38" s="26"/>
      <c r="AM38" s="26">
        <v>0.11</v>
      </c>
      <c r="AN38" s="26"/>
      <c r="AO38" s="26"/>
      <c r="AP38" s="4"/>
      <c r="AQ38" s="26"/>
      <c r="AR38" s="26">
        <v>0.09</v>
      </c>
      <c r="AS38" s="26"/>
      <c r="AT38" s="26"/>
      <c r="AU38" s="4"/>
      <c r="AV38" s="26"/>
      <c r="AW38" s="26">
        <v>0.18</v>
      </c>
      <c r="AX38" s="26"/>
      <c r="AY38" s="26"/>
      <c r="AZ38" s="4"/>
      <c r="BA38" s="26"/>
      <c r="BB38" s="26">
        <v>0.2</v>
      </c>
      <c r="BC38" s="26"/>
      <c r="BD38" s="26"/>
      <c r="BE38" s="4"/>
      <c r="BF38" s="26"/>
      <c r="BG38" s="26">
        <v>0.04</v>
      </c>
      <c r="BH38" s="26"/>
      <c r="BI38" s="26"/>
      <c r="BJ38" s="4"/>
      <c r="BK38" s="26"/>
      <c r="BL38" s="26">
        <v>0.06</v>
      </c>
      <c r="BM38" s="27"/>
      <c r="BN38" s="28"/>
      <c r="BO38" s="4"/>
    </row>
    <row r="39" spans="1:67" ht="14.25" customHeight="1">
      <c r="A39" s="22" t="s">
        <v>237</v>
      </c>
      <c r="B39" s="23" t="s">
        <v>206</v>
      </c>
      <c r="C39" s="23" t="s">
        <v>16</v>
      </c>
      <c r="D39" s="24" t="s">
        <v>194</v>
      </c>
      <c r="E39" s="25" t="s">
        <v>238</v>
      </c>
      <c r="F39" s="26">
        <f>SUM(J39+N39)</f>
        <v>0</v>
      </c>
      <c r="G39" s="26">
        <f>SUM(K39+O39)</f>
        <v>-0.06</v>
      </c>
      <c r="H39" s="5">
        <v>398280.43</v>
      </c>
      <c r="I39" s="4"/>
      <c r="J39" s="26"/>
      <c r="K39" s="26">
        <v>-0.06</v>
      </c>
      <c r="L39" s="26"/>
      <c r="M39" s="4"/>
      <c r="N39" s="26"/>
      <c r="O39" s="26"/>
      <c r="P39" s="26"/>
      <c r="Q39" s="4"/>
      <c r="R39" s="26"/>
      <c r="S39" s="26"/>
      <c r="T39" s="26"/>
      <c r="U39" s="26"/>
      <c r="V39" s="4"/>
      <c r="W39" s="26"/>
      <c r="X39" s="26"/>
      <c r="Y39" s="26"/>
      <c r="Z39" s="26"/>
      <c r="AA39" s="4"/>
      <c r="AB39" s="26"/>
      <c r="AC39" s="26"/>
      <c r="AD39" s="26"/>
      <c r="AE39" s="26"/>
      <c r="AF39" s="4"/>
      <c r="AG39" s="26"/>
      <c r="AH39" s="26"/>
      <c r="AI39" s="26"/>
      <c r="AJ39" s="26"/>
      <c r="AK39" s="4"/>
      <c r="AL39" s="26"/>
      <c r="AM39" s="26"/>
      <c r="AN39" s="26"/>
      <c r="AO39" s="26"/>
      <c r="AP39" s="4"/>
      <c r="AQ39" s="26"/>
      <c r="AR39" s="26"/>
      <c r="AS39" s="26"/>
      <c r="AT39" s="26"/>
      <c r="AU39" s="4"/>
      <c r="AV39" s="26"/>
      <c r="AW39" s="26"/>
      <c r="AX39" s="26"/>
      <c r="AY39" s="26"/>
      <c r="AZ39" s="4"/>
      <c r="BA39" s="26"/>
      <c r="BB39" s="26"/>
      <c r="BC39" s="26"/>
      <c r="BD39" s="26"/>
      <c r="BE39" s="4"/>
      <c r="BF39" s="26"/>
      <c r="BG39" s="26"/>
      <c r="BH39" s="26"/>
      <c r="BI39" s="26"/>
      <c r="BJ39" s="4"/>
      <c r="BK39" s="26"/>
      <c r="BL39" s="26"/>
      <c r="BM39" s="27"/>
      <c r="BN39" s="28"/>
      <c r="BO39" s="4"/>
    </row>
    <row r="40" spans="1:67" ht="15" hidden="1">
      <c r="A40" s="22"/>
      <c r="B40" s="23"/>
      <c r="C40" s="23"/>
      <c r="D40" s="24"/>
      <c r="E40" s="25"/>
      <c r="F40" s="26"/>
      <c r="G40" s="26"/>
      <c r="H40" s="26"/>
      <c r="I40" s="4"/>
      <c r="J40" s="26"/>
      <c r="K40" s="26"/>
      <c r="L40" s="26"/>
      <c r="M40" s="4"/>
      <c r="N40" s="26"/>
      <c r="O40" s="26"/>
      <c r="P40" s="26"/>
      <c r="Q40" s="4"/>
      <c r="R40" s="26"/>
      <c r="S40" s="26"/>
      <c r="T40" s="26"/>
      <c r="U40" s="26"/>
      <c r="V40" s="4"/>
      <c r="W40" s="26"/>
      <c r="X40" s="26"/>
      <c r="Y40" s="26"/>
      <c r="Z40" s="26"/>
      <c r="AA40" s="4"/>
      <c r="AB40" s="26"/>
      <c r="AC40" s="26"/>
      <c r="AD40" s="26"/>
      <c r="AE40" s="26"/>
      <c r="AF40" s="4"/>
      <c r="AG40" s="26"/>
      <c r="AH40" s="26"/>
      <c r="AI40" s="26"/>
      <c r="AJ40" s="26"/>
      <c r="AK40" s="4"/>
      <c r="AL40" s="26"/>
      <c r="AM40" s="26"/>
      <c r="AN40" s="26"/>
      <c r="AO40" s="26"/>
      <c r="AP40" s="4"/>
      <c r="AQ40" s="26"/>
      <c r="AR40" s="26"/>
      <c r="AS40" s="26"/>
      <c r="AT40" s="26"/>
      <c r="AU40" s="4"/>
      <c r="AV40" s="26"/>
      <c r="AW40" s="26"/>
      <c r="AX40" s="26"/>
      <c r="AY40" s="26"/>
      <c r="AZ40" s="4"/>
      <c r="BA40" s="26"/>
      <c r="BB40" s="26"/>
      <c r="BC40" s="26"/>
      <c r="BD40" s="26"/>
      <c r="BE40" s="4"/>
      <c r="BF40" s="26"/>
      <c r="BG40" s="26"/>
      <c r="BH40" s="26"/>
      <c r="BI40" s="26"/>
      <c r="BJ40" s="4"/>
      <c r="BK40" s="26"/>
      <c r="BL40" s="26"/>
      <c r="BM40" s="27"/>
      <c r="BN40" s="28"/>
      <c r="BO40" s="4"/>
    </row>
    <row r="41" spans="1:67" ht="24.75">
      <c r="A41" s="22" t="s">
        <v>485</v>
      </c>
      <c r="B41" s="23" t="s">
        <v>233</v>
      </c>
      <c r="C41" s="23" t="s">
        <v>16</v>
      </c>
      <c r="D41" s="24" t="s">
        <v>194</v>
      </c>
      <c r="E41" s="25" t="s">
        <v>486</v>
      </c>
      <c r="F41" s="26">
        <f>SUM(J41+N41)</f>
        <v>0</v>
      </c>
      <c r="G41" s="26">
        <f>SUM(K41+O41)</f>
        <v>3.96</v>
      </c>
      <c r="H41" s="5">
        <v>398280.43</v>
      </c>
      <c r="I41" s="4"/>
      <c r="J41" s="26"/>
      <c r="K41" s="26">
        <v>3.96</v>
      </c>
      <c r="L41" s="26"/>
      <c r="M41" s="4"/>
      <c r="N41" s="26"/>
      <c r="O41" s="26"/>
      <c r="P41" s="26"/>
      <c r="Q41" s="4"/>
      <c r="R41" s="26"/>
      <c r="S41" s="26"/>
      <c r="T41" s="26"/>
      <c r="U41" s="26"/>
      <c r="V41" s="4"/>
      <c r="W41" s="26"/>
      <c r="X41" s="26"/>
      <c r="Y41" s="26"/>
      <c r="Z41" s="26"/>
      <c r="AA41" s="4"/>
      <c r="AB41" s="26"/>
      <c r="AC41" s="26"/>
      <c r="AD41" s="26"/>
      <c r="AE41" s="26"/>
      <c r="AF41" s="4"/>
      <c r="AG41" s="26"/>
      <c r="AH41" s="26"/>
      <c r="AI41" s="26"/>
      <c r="AJ41" s="26"/>
      <c r="AK41" s="4"/>
      <c r="AL41" s="26"/>
      <c r="AM41" s="26"/>
      <c r="AN41" s="26"/>
      <c r="AO41" s="26"/>
      <c r="AP41" s="4"/>
      <c r="AQ41" s="26"/>
      <c r="AR41" s="26"/>
      <c r="AS41" s="26"/>
      <c r="AT41" s="26"/>
      <c r="AU41" s="4"/>
      <c r="AV41" s="26"/>
      <c r="AW41" s="26"/>
      <c r="AX41" s="26"/>
      <c r="AY41" s="26"/>
      <c r="AZ41" s="4"/>
      <c r="BA41" s="26"/>
      <c r="BB41" s="26"/>
      <c r="BC41" s="26"/>
      <c r="BD41" s="26"/>
      <c r="BE41" s="4"/>
      <c r="BF41" s="26"/>
      <c r="BG41" s="26"/>
      <c r="BH41" s="26"/>
      <c r="BI41" s="26"/>
      <c r="BJ41" s="4"/>
      <c r="BK41" s="26"/>
      <c r="BL41" s="26"/>
      <c r="BM41" s="27"/>
      <c r="BN41" s="28"/>
      <c r="BO41" s="4"/>
    </row>
    <row r="42" spans="1:67" s="21" customFormat="1" ht="41.25" customHeight="1">
      <c r="A42" s="15" t="s">
        <v>239</v>
      </c>
      <c r="B42" s="16" t="s">
        <v>15</v>
      </c>
      <c r="C42" s="16" t="s">
        <v>16</v>
      </c>
      <c r="D42" s="17" t="s">
        <v>17</v>
      </c>
      <c r="E42" s="18" t="s">
        <v>240</v>
      </c>
      <c r="F42" s="5">
        <f>SUM(J42+N42)</f>
        <v>3000</v>
      </c>
      <c r="G42" s="5">
        <f>SUM(K42+O42)</f>
        <v>1627.21</v>
      </c>
      <c r="H42" s="5">
        <v>398280.43</v>
      </c>
      <c r="I42" s="4">
        <f t="shared" si="1"/>
        <v>54.240333333333332</v>
      </c>
      <c r="J42" s="5">
        <f>SUM(J44:J48)</f>
        <v>2000</v>
      </c>
      <c r="K42" s="5">
        <f>SUM(K43:K48)</f>
        <v>1291.23</v>
      </c>
      <c r="L42" s="5">
        <v>368373.3</v>
      </c>
      <c r="M42" s="4">
        <f t="shared" si="2"/>
        <v>64.561500000000009</v>
      </c>
      <c r="N42" s="26">
        <f t="shared" ref="N42:O47" si="35">SUM(R42+W42+AB42+AG42+AL42+AQ42+AV42+BA42+BF42+BK42)</f>
        <v>1000</v>
      </c>
      <c r="O42" s="26">
        <f t="shared" si="35"/>
        <v>335.97999999999996</v>
      </c>
      <c r="P42" s="5">
        <v>29907.13</v>
      </c>
      <c r="Q42" s="4">
        <f t="shared" si="4"/>
        <v>33.597999999999992</v>
      </c>
      <c r="R42" s="5">
        <f>SUM(R43:R48)</f>
        <v>67</v>
      </c>
      <c r="S42" s="5">
        <f>SUM(S43:S48)</f>
        <v>11.14</v>
      </c>
      <c r="T42" s="5">
        <v>1466.91</v>
      </c>
      <c r="U42" s="5">
        <v>1390.76</v>
      </c>
      <c r="V42" s="4">
        <f t="shared" si="5"/>
        <v>16.626865671641792</v>
      </c>
      <c r="W42" s="5">
        <f>SUM(W43:W48)</f>
        <v>15</v>
      </c>
      <c r="X42" s="5">
        <f>SUM(X43:X48)</f>
        <v>8.2799999999999994</v>
      </c>
      <c r="Y42" s="5">
        <v>1785.81</v>
      </c>
      <c r="Z42" s="5">
        <v>1733.41</v>
      </c>
      <c r="AA42" s="4">
        <f t="shared" si="6"/>
        <v>55.199999999999996</v>
      </c>
      <c r="AB42" s="5">
        <f>SUM(AB43:AB48)</f>
        <v>606</v>
      </c>
      <c r="AC42" s="5">
        <f>SUM(AC43:AC48)</f>
        <v>181.61</v>
      </c>
      <c r="AD42" s="5">
        <v>8772.0400000000009</v>
      </c>
      <c r="AE42" s="5">
        <v>8596.9699999999993</v>
      </c>
      <c r="AF42" s="4">
        <f t="shared" si="15"/>
        <v>29.96864686468647</v>
      </c>
      <c r="AG42" s="5">
        <f>SUM(AG43:AG48)</f>
        <v>9</v>
      </c>
      <c r="AH42" s="5">
        <f>SUM(AH43:AH48)</f>
        <v>34.79</v>
      </c>
      <c r="AI42" s="5">
        <v>2037.01</v>
      </c>
      <c r="AJ42" s="5">
        <v>2037.01</v>
      </c>
      <c r="AK42" s="4">
        <f t="shared" si="16"/>
        <v>386.55555555555554</v>
      </c>
      <c r="AL42" s="5">
        <f>SUM(AL43:AL48)</f>
        <v>57</v>
      </c>
      <c r="AM42" s="5">
        <f>SUM(AM43:AM48)</f>
        <v>19.5</v>
      </c>
      <c r="AN42" s="5">
        <v>2485.0300000000002</v>
      </c>
      <c r="AO42" s="5">
        <v>2455.96</v>
      </c>
      <c r="AP42" s="4">
        <f t="shared" si="17"/>
        <v>34.210526315789473</v>
      </c>
      <c r="AQ42" s="5">
        <f>SUM(AQ43:AQ48)</f>
        <v>36</v>
      </c>
      <c r="AR42" s="5">
        <f>SUM(AR43:AR48)</f>
        <v>31.47</v>
      </c>
      <c r="AS42" s="5">
        <v>1606.25</v>
      </c>
      <c r="AT42" s="5">
        <v>1561.6</v>
      </c>
      <c r="AU42" s="4">
        <f t="shared" si="18"/>
        <v>87.416666666666671</v>
      </c>
      <c r="AV42" s="5">
        <f>SUM(AV43:AV48)</f>
        <v>7</v>
      </c>
      <c r="AW42" s="5">
        <f>SUM(AW43:AW48)</f>
        <v>0.65</v>
      </c>
      <c r="AX42" s="5">
        <v>1761.95</v>
      </c>
      <c r="AY42" s="5">
        <v>1755.35</v>
      </c>
      <c r="AZ42" s="4">
        <f t="shared" si="19"/>
        <v>9.2857142857142865</v>
      </c>
      <c r="BA42" s="5">
        <f>SUM(BA43:BA48)</f>
        <v>128</v>
      </c>
      <c r="BB42" s="5">
        <f>SUM(BB43:BB48)</f>
        <v>26.7</v>
      </c>
      <c r="BC42" s="5">
        <v>1613.96</v>
      </c>
      <c r="BD42" s="5">
        <v>1587.86</v>
      </c>
      <c r="BE42" s="4">
        <f t="shared" si="20"/>
        <v>20.859375</v>
      </c>
      <c r="BF42" s="5">
        <f>SUM(BF43:BF48)</f>
        <v>75</v>
      </c>
      <c r="BG42" s="5">
        <f>SUM(BG43:BG48)</f>
        <v>20.139999999999997</v>
      </c>
      <c r="BH42" s="5">
        <v>6725.25</v>
      </c>
      <c r="BI42" s="5">
        <v>6725.25</v>
      </c>
      <c r="BJ42" s="4">
        <f t="shared" si="21"/>
        <v>26.853333333333328</v>
      </c>
      <c r="BK42" s="5">
        <f>SUM(BK43:BK48)</f>
        <v>0</v>
      </c>
      <c r="BL42" s="5">
        <f>SUM(BL43:BL48)</f>
        <v>1.7</v>
      </c>
      <c r="BM42" s="19">
        <v>1652.92</v>
      </c>
      <c r="BN42" s="20">
        <v>1652.92</v>
      </c>
      <c r="BO42" s="4"/>
    </row>
    <row r="43" spans="1:67" ht="42" hidden="1" customHeight="1">
      <c r="A43" s="22"/>
      <c r="B43" s="23"/>
      <c r="C43" s="23"/>
      <c r="D43" s="24"/>
      <c r="E43" s="25"/>
      <c r="F43" s="5"/>
      <c r="G43" s="5"/>
      <c r="H43" s="26"/>
      <c r="I43" s="6"/>
      <c r="J43" s="26"/>
      <c r="K43" s="26"/>
      <c r="L43" s="26"/>
      <c r="M43" s="4"/>
      <c r="N43" s="26"/>
      <c r="O43" s="26"/>
      <c r="P43" s="26"/>
      <c r="Q43" s="4"/>
      <c r="R43" s="26"/>
      <c r="S43" s="26"/>
      <c r="T43" s="26"/>
      <c r="U43" s="26"/>
      <c r="V43" s="4"/>
      <c r="W43" s="26"/>
      <c r="X43" s="26"/>
      <c r="Y43" s="26"/>
      <c r="Z43" s="26"/>
      <c r="AA43" s="4"/>
      <c r="AB43" s="26"/>
      <c r="AC43" s="26"/>
      <c r="AD43" s="26"/>
      <c r="AE43" s="26"/>
      <c r="AF43" s="4"/>
      <c r="AG43" s="26"/>
      <c r="AH43" s="26"/>
      <c r="AI43" s="26"/>
      <c r="AJ43" s="26"/>
      <c r="AK43" s="4"/>
      <c r="AL43" s="26"/>
      <c r="AM43" s="26"/>
      <c r="AN43" s="26"/>
      <c r="AO43" s="26"/>
      <c r="AP43" s="4"/>
      <c r="AQ43" s="26"/>
      <c r="AR43" s="26"/>
      <c r="AS43" s="26"/>
      <c r="AT43" s="26"/>
      <c r="AU43" s="4"/>
      <c r="AV43" s="26"/>
      <c r="AW43" s="26"/>
      <c r="AX43" s="26"/>
      <c r="AY43" s="26"/>
      <c r="AZ43" s="4"/>
      <c r="BA43" s="26"/>
      <c r="BB43" s="26"/>
      <c r="BC43" s="26"/>
      <c r="BD43" s="26"/>
      <c r="BE43" s="4"/>
      <c r="BF43" s="26"/>
      <c r="BG43" s="26"/>
      <c r="BH43" s="26"/>
      <c r="BI43" s="26"/>
      <c r="BJ43" s="4"/>
      <c r="BK43" s="26"/>
      <c r="BL43" s="26"/>
      <c r="BM43" s="27"/>
      <c r="BN43" s="28"/>
      <c r="BO43" s="4"/>
    </row>
    <row r="44" spans="1:67" ht="65.25" customHeight="1">
      <c r="A44" s="22" t="s">
        <v>242</v>
      </c>
      <c r="B44" s="23" t="s">
        <v>212</v>
      </c>
      <c r="C44" s="23" t="s">
        <v>16</v>
      </c>
      <c r="D44" s="24" t="s">
        <v>241</v>
      </c>
      <c r="E44" s="25" t="s">
        <v>243</v>
      </c>
      <c r="F44" s="26">
        <f t="shared" ref="F44:G48" si="36">SUM(J44+N44)</f>
        <v>2000</v>
      </c>
      <c r="G44" s="26">
        <f t="shared" si="36"/>
        <v>635.74</v>
      </c>
      <c r="H44" s="26"/>
      <c r="I44" s="6">
        <f t="shared" ref="I44" si="37">IF(G44=0,0,G44/F44*100)</f>
        <v>31.786999999999999</v>
      </c>
      <c r="J44" s="26">
        <v>1000</v>
      </c>
      <c r="K44" s="26">
        <v>317.87</v>
      </c>
      <c r="L44" s="26"/>
      <c r="M44" s="6">
        <f t="shared" si="2"/>
        <v>31.786999999999999</v>
      </c>
      <c r="N44" s="26">
        <f t="shared" si="35"/>
        <v>1000</v>
      </c>
      <c r="O44" s="26">
        <f t="shared" si="35"/>
        <v>317.86999999999995</v>
      </c>
      <c r="P44" s="26"/>
      <c r="Q44" s="6">
        <f t="shared" si="4"/>
        <v>31.786999999999992</v>
      </c>
      <c r="R44" s="26">
        <v>67</v>
      </c>
      <c r="S44" s="26">
        <v>11.14</v>
      </c>
      <c r="T44" s="26"/>
      <c r="U44" s="26"/>
      <c r="V44" s="6">
        <f t="shared" si="5"/>
        <v>16.626865671641792</v>
      </c>
      <c r="W44" s="26">
        <v>15</v>
      </c>
      <c r="X44" s="26">
        <v>8.2799999999999994</v>
      </c>
      <c r="Y44" s="26"/>
      <c r="Z44" s="26"/>
      <c r="AA44" s="6">
        <f t="shared" si="6"/>
        <v>55.199999999999996</v>
      </c>
      <c r="AB44" s="26">
        <v>606</v>
      </c>
      <c r="AC44" s="26">
        <v>165.81</v>
      </c>
      <c r="AD44" s="26"/>
      <c r="AE44" s="26"/>
      <c r="AF44" s="6">
        <f t="shared" si="15"/>
        <v>27.361386138613863</v>
      </c>
      <c r="AG44" s="26">
        <v>9</v>
      </c>
      <c r="AH44" s="26">
        <v>34.79</v>
      </c>
      <c r="AI44" s="26"/>
      <c r="AJ44" s="26"/>
      <c r="AK44" s="6">
        <f t="shared" si="16"/>
        <v>386.55555555555554</v>
      </c>
      <c r="AL44" s="26">
        <v>57</v>
      </c>
      <c r="AM44" s="26">
        <v>19.5</v>
      </c>
      <c r="AN44" s="26"/>
      <c r="AO44" s="26"/>
      <c r="AP44" s="6">
        <f t="shared" si="17"/>
        <v>34.210526315789473</v>
      </c>
      <c r="AQ44" s="26">
        <v>36</v>
      </c>
      <c r="AR44" s="26">
        <v>31.47</v>
      </c>
      <c r="AS44" s="26"/>
      <c r="AT44" s="26"/>
      <c r="AU44" s="6">
        <f t="shared" si="18"/>
        <v>87.416666666666671</v>
      </c>
      <c r="AV44" s="26">
        <v>7</v>
      </c>
      <c r="AW44" s="26">
        <v>0.65</v>
      </c>
      <c r="AX44" s="26"/>
      <c r="AY44" s="26"/>
      <c r="AZ44" s="6">
        <f t="shared" si="19"/>
        <v>9.2857142857142865</v>
      </c>
      <c r="BA44" s="26">
        <v>128</v>
      </c>
      <c r="BB44" s="26">
        <v>26.7</v>
      </c>
      <c r="BC44" s="26"/>
      <c r="BD44" s="26"/>
      <c r="BE44" s="6">
        <f t="shared" si="20"/>
        <v>20.859375</v>
      </c>
      <c r="BF44" s="26">
        <v>75</v>
      </c>
      <c r="BG44" s="26">
        <v>17.829999999999998</v>
      </c>
      <c r="BH44" s="26"/>
      <c r="BI44" s="26"/>
      <c r="BJ44" s="6">
        <f t="shared" si="21"/>
        <v>23.773333333333333</v>
      </c>
      <c r="BK44" s="26"/>
      <c r="BL44" s="26">
        <v>1.7</v>
      </c>
      <c r="BM44" s="27"/>
      <c r="BN44" s="28"/>
      <c r="BO44" s="6"/>
    </row>
    <row r="45" spans="1:67" ht="90" customHeight="1">
      <c r="A45" s="22" t="s">
        <v>244</v>
      </c>
      <c r="B45" s="23" t="s">
        <v>233</v>
      </c>
      <c r="C45" s="23" t="s">
        <v>16</v>
      </c>
      <c r="D45" s="24" t="s">
        <v>241</v>
      </c>
      <c r="E45" s="25" t="s">
        <v>245</v>
      </c>
      <c r="F45" s="26">
        <f t="shared" si="36"/>
        <v>0</v>
      </c>
      <c r="G45" s="26">
        <f t="shared" si="36"/>
        <v>7.46</v>
      </c>
      <c r="H45" s="26"/>
      <c r="I45" s="6"/>
      <c r="J45" s="26"/>
      <c r="K45" s="26">
        <v>7.46</v>
      </c>
      <c r="L45" s="26"/>
      <c r="M45" s="4"/>
      <c r="N45" s="26"/>
      <c r="O45" s="26"/>
      <c r="P45" s="26"/>
      <c r="Q45" s="4"/>
      <c r="R45" s="26"/>
      <c r="S45" s="26"/>
      <c r="T45" s="26"/>
      <c r="U45" s="26"/>
      <c r="V45" s="4"/>
      <c r="W45" s="26"/>
      <c r="X45" s="26"/>
      <c r="Y45" s="26"/>
      <c r="Z45" s="26"/>
      <c r="AA45" s="4"/>
      <c r="AB45" s="26"/>
      <c r="AC45" s="26"/>
      <c r="AD45" s="26"/>
      <c r="AE45" s="26"/>
      <c r="AF45" s="4"/>
      <c r="AG45" s="26"/>
      <c r="AH45" s="26"/>
      <c r="AI45" s="26"/>
      <c r="AJ45" s="26"/>
      <c r="AK45" s="4"/>
      <c r="AL45" s="26"/>
      <c r="AM45" s="26"/>
      <c r="AN45" s="26"/>
      <c r="AO45" s="26"/>
      <c r="AP45" s="4"/>
      <c r="AQ45" s="26"/>
      <c r="AR45" s="26"/>
      <c r="AS45" s="26"/>
      <c r="AT45" s="26"/>
      <c r="AU45" s="4"/>
      <c r="AV45" s="26"/>
      <c r="AW45" s="26"/>
      <c r="AX45" s="26"/>
      <c r="AY45" s="26"/>
      <c r="AZ45" s="4"/>
      <c r="BA45" s="26"/>
      <c r="BB45" s="26"/>
      <c r="BC45" s="26"/>
      <c r="BD45" s="26"/>
      <c r="BE45" s="4"/>
      <c r="BF45" s="26"/>
      <c r="BG45" s="26"/>
      <c r="BH45" s="26"/>
      <c r="BI45" s="26"/>
      <c r="BJ45" s="4"/>
      <c r="BK45" s="26"/>
      <c r="BL45" s="26"/>
      <c r="BM45" s="27"/>
      <c r="BN45" s="28"/>
      <c r="BO45" s="4"/>
    </row>
    <row r="46" spans="1:67" ht="63" customHeight="1">
      <c r="A46" s="22" t="s">
        <v>246</v>
      </c>
      <c r="B46" s="23" t="s">
        <v>233</v>
      </c>
      <c r="C46" s="23" t="s">
        <v>16</v>
      </c>
      <c r="D46" s="24" t="s">
        <v>241</v>
      </c>
      <c r="E46" s="25" t="s">
        <v>489</v>
      </c>
      <c r="F46" s="5">
        <f t="shared" si="36"/>
        <v>710</v>
      </c>
      <c r="G46" s="5">
        <f t="shared" si="36"/>
        <v>672.67</v>
      </c>
      <c r="H46" s="26"/>
      <c r="I46" s="6">
        <f t="shared" ref="I46" si="38">IF(G46=0,0,G46/F46*100)</f>
        <v>94.742253521126756</v>
      </c>
      <c r="J46" s="26">
        <v>710</v>
      </c>
      <c r="K46" s="26">
        <v>672.67</v>
      </c>
      <c r="L46" s="26"/>
      <c r="M46" s="6">
        <f t="shared" ref="M46" si="39">IF(K46=0,0,K46/J46*100)</f>
        <v>94.742253521126756</v>
      </c>
      <c r="N46" s="26">
        <f t="shared" ref="N46:O46" si="40">SUM(R46+W46+AB46+AG46+AL46+AQ46+AV46+BA46+BF46+BK46)</f>
        <v>0</v>
      </c>
      <c r="O46" s="26">
        <f t="shared" si="40"/>
        <v>0</v>
      </c>
      <c r="P46" s="26"/>
      <c r="Q46" s="6"/>
      <c r="R46" s="26"/>
      <c r="S46" s="26"/>
      <c r="T46" s="26"/>
      <c r="U46" s="26"/>
      <c r="V46" s="6"/>
      <c r="W46" s="26"/>
      <c r="X46" s="26"/>
      <c r="Y46" s="26"/>
      <c r="Z46" s="26"/>
      <c r="AA46" s="6"/>
      <c r="AB46" s="26"/>
      <c r="AC46" s="26"/>
      <c r="AD46" s="26"/>
      <c r="AE46" s="26"/>
      <c r="AF46" s="6"/>
      <c r="AG46" s="26"/>
      <c r="AH46" s="26"/>
      <c r="AI46" s="26"/>
      <c r="AJ46" s="26"/>
      <c r="AK46" s="6"/>
      <c r="AL46" s="26"/>
      <c r="AM46" s="26"/>
      <c r="AN46" s="26"/>
      <c r="AO46" s="26"/>
      <c r="AP46" s="6"/>
      <c r="AQ46" s="26"/>
      <c r="AR46" s="26"/>
      <c r="AS46" s="26"/>
      <c r="AT46" s="26"/>
      <c r="AU46" s="6"/>
      <c r="AV46" s="26"/>
      <c r="AW46" s="26"/>
      <c r="AX46" s="26"/>
      <c r="AY46" s="26"/>
      <c r="AZ46" s="6"/>
      <c r="BA46" s="26"/>
      <c r="BB46" s="26"/>
      <c r="BC46" s="26"/>
      <c r="BD46" s="26"/>
      <c r="BE46" s="6"/>
      <c r="BF46" s="26"/>
      <c r="BG46" s="26"/>
      <c r="BH46" s="26"/>
      <c r="BI46" s="26"/>
      <c r="BJ46" s="6"/>
      <c r="BK46" s="26"/>
      <c r="BL46" s="26"/>
      <c r="BM46" s="27"/>
      <c r="BN46" s="28"/>
      <c r="BO46" s="6"/>
    </row>
    <row r="47" spans="1:67" ht="50.25" customHeight="1">
      <c r="A47" s="22" t="s">
        <v>246</v>
      </c>
      <c r="B47" s="23" t="s">
        <v>212</v>
      </c>
      <c r="C47" s="23" t="s">
        <v>16</v>
      </c>
      <c r="D47" s="24" t="s">
        <v>241</v>
      </c>
      <c r="E47" s="25" t="s">
        <v>247</v>
      </c>
      <c r="F47" s="26">
        <f t="shared" si="36"/>
        <v>0</v>
      </c>
      <c r="G47" s="26">
        <f t="shared" si="36"/>
        <v>18.11</v>
      </c>
      <c r="H47" s="26"/>
      <c r="I47" s="6"/>
      <c r="J47" s="26"/>
      <c r="K47" s="26"/>
      <c r="L47" s="26"/>
      <c r="M47" s="6"/>
      <c r="N47" s="26">
        <f t="shared" si="35"/>
        <v>0</v>
      </c>
      <c r="O47" s="26">
        <f t="shared" si="35"/>
        <v>18.11</v>
      </c>
      <c r="P47" s="26"/>
      <c r="Q47" s="6"/>
      <c r="R47" s="26"/>
      <c r="S47" s="26"/>
      <c r="T47" s="26"/>
      <c r="U47" s="26"/>
      <c r="V47" s="6"/>
      <c r="W47" s="26"/>
      <c r="X47" s="26"/>
      <c r="Y47" s="26"/>
      <c r="Z47" s="26"/>
      <c r="AA47" s="6"/>
      <c r="AB47" s="26"/>
      <c r="AC47" s="26">
        <v>15.8</v>
      </c>
      <c r="AD47" s="26"/>
      <c r="AE47" s="26"/>
      <c r="AF47" s="6"/>
      <c r="AG47" s="26"/>
      <c r="AH47" s="26"/>
      <c r="AI47" s="26"/>
      <c r="AJ47" s="26"/>
      <c r="AK47" s="6"/>
      <c r="AL47" s="26"/>
      <c r="AM47" s="26"/>
      <c r="AN47" s="26"/>
      <c r="AO47" s="26"/>
      <c r="AP47" s="6"/>
      <c r="AQ47" s="26"/>
      <c r="AR47" s="26"/>
      <c r="AS47" s="26"/>
      <c r="AT47" s="26"/>
      <c r="AU47" s="6"/>
      <c r="AV47" s="26"/>
      <c r="AW47" s="26"/>
      <c r="AX47" s="26"/>
      <c r="AY47" s="26"/>
      <c r="AZ47" s="6"/>
      <c r="BA47" s="26"/>
      <c r="BB47" s="26"/>
      <c r="BC47" s="26"/>
      <c r="BD47" s="26"/>
      <c r="BE47" s="6"/>
      <c r="BF47" s="26"/>
      <c r="BG47" s="26">
        <v>2.31</v>
      </c>
      <c r="BH47" s="26"/>
      <c r="BI47" s="26"/>
      <c r="BJ47" s="6"/>
      <c r="BK47" s="26"/>
      <c r="BL47" s="26"/>
      <c r="BM47" s="27"/>
      <c r="BN47" s="28"/>
      <c r="BO47" s="6"/>
    </row>
    <row r="48" spans="1:67" ht="66.75" customHeight="1">
      <c r="A48" s="22" t="s">
        <v>248</v>
      </c>
      <c r="B48" s="23" t="s">
        <v>233</v>
      </c>
      <c r="C48" s="23" t="s">
        <v>16</v>
      </c>
      <c r="D48" s="24" t="s">
        <v>241</v>
      </c>
      <c r="E48" s="25" t="s">
        <v>249</v>
      </c>
      <c r="F48" s="26">
        <f t="shared" si="36"/>
        <v>290</v>
      </c>
      <c r="G48" s="26">
        <f t="shared" si="36"/>
        <v>293.23</v>
      </c>
      <c r="H48" s="5">
        <v>398280.43</v>
      </c>
      <c r="I48" s="6">
        <f t="shared" ref="I48" si="41">IF(G48=0,0,G48/F48*100)</f>
        <v>101.11379310344827</v>
      </c>
      <c r="J48" s="26">
        <v>290</v>
      </c>
      <c r="K48" s="26">
        <v>293.23</v>
      </c>
      <c r="L48" s="26"/>
      <c r="M48" s="6">
        <f t="shared" si="2"/>
        <v>101.11379310344827</v>
      </c>
      <c r="N48" s="26"/>
      <c r="O48" s="26"/>
      <c r="P48" s="26"/>
      <c r="Q48" s="6">
        <f t="shared" si="4"/>
        <v>0</v>
      </c>
      <c r="R48" s="26"/>
      <c r="S48" s="26"/>
      <c r="T48" s="26"/>
      <c r="U48" s="26"/>
      <c r="V48" s="6">
        <f t="shared" si="5"/>
        <v>0</v>
      </c>
      <c r="W48" s="26"/>
      <c r="X48" s="26"/>
      <c r="Y48" s="26"/>
      <c r="Z48" s="26"/>
      <c r="AA48" s="6">
        <f t="shared" si="6"/>
        <v>0</v>
      </c>
      <c r="AB48" s="26"/>
      <c r="AC48" s="26"/>
      <c r="AD48" s="26"/>
      <c r="AE48" s="26"/>
      <c r="AF48" s="6">
        <f t="shared" si="15"/>
        <v>0</v>
      </c>
      <c r="AG48" s="26"/>
      <c r="AH48" s="26"/>
      <c r="AI48" s="26"/>
      <c r="AJ48" s="26"/>
      <c r="AK48" s="6">
        <f t="shared" si="16"/>
        <v>0</v>
      </c>
      <c r="AL48" s="26"/>
      <c r="AM48" s="26"/>
      <c r="AN48" s="26"/>
      <c r="AO48" s="26"/>
      <c r="AP48" s="6">
        <f t="shared" si="17"/>
        <v>0</v>
      </c>
      <c r="AQ48" s="26"/>
      <c r="AR48" s="26"/>
      <c r="AS48" s="26"/>
      <c r="AT48" s="26"/>
      <c r="AU48" s="6">
        <f t="shared" si="18"/>
        <v>0</v>
      </c>
      <c r="AV48" s="26"/>
      <c r="AW48" s="26"/>
      <c r="AX48" s="26"/>
      <c r="AY48" s="26"/>
      <c r="AZ48" s="6">
        <f t="shared" si="19"/>
        <v>0</v>
      </c>
      <c r="BA48" s="26"/>
      <c r="BB48" s="26"/>
      <c r="BC48" s="26"/>
      <c r="BD48" s="26"/>
      <c r="BE48" s="6">
        <f t="shared" si="20"/>
        <v>0</v>
      </c>
      <c r="BF48" s="26"/>
      <c r="BG48" s="26"/>
      <c r="BH48" s="26"/>
      <c r="BI48" s="26"/>
      <c r="BJ48" s="6">
        <f t="shared" si="21"/>
        <v>0</v>
      </c>
      <c r="BK48" s="26"/>
      <c r="BL48" s="26"/>
      <c r="BM48" s="27"/>
      <c r="BN48" s="28"/>
      <c r="BO48" s="6">
        <f t="shared" si="22"/>
        <v>0</v>
      </c>
    </row>
    <row r="49" spans="1:67" s="21" customFormat="1" ht="24">
      <c r="A49" s="15" t="s">
        <v>250</v>
      </c>
      <c r="B49" s="16" t="s">
        <v>15</v>
      </c>
      <c r="C49" s="16" t="s">
        <v>16</v>
      </c>
      <c r="D49" s="17" t="s">
        <v>17</v>
      </c>
      <c r="E49" s="18" t="s">
        <v>251</v>
      </c>
      <c r="F49" s="5">
        <f>SUM(F50)</f>
        <v>668</v>
      </c>
      <c r="G49" s="5">
        <f>SUM(G50)</f>
        <v>316.56</v>
      </c>
      <c r="H49" s="5">
        <v>398280.43</v>
      </c>
      <c r="I49" s="4">
        <f t="shared" si="1"/>
        <v>47.389221556886227</v>
      </c>
      <c r="J49" s="5">
        <f>SUM(J50)</f>
        <v>668</v>
      </c>
      <c r="K49" s="5">
        <f>SUM(K50)</f>
        <v>316.56</v>
      </c>
      <c r="L49" s="5">
        <v>368373.3</v>
      </c>
      <c r="M49" s="4">
        <f t="shared" si="2"/>
        <v>47.389221556886227</v>
      </c>
      <c r="N49" s="5"/>
      <c r="O49" s="5"/>
      <c r="P49" s="5">
        <v>29907.13</v>
      </c>
      <c r="Q49" s="4">
        <f t="shared" si="4"/>
        <v>0</v>
      </c>
      <c r="R49" s="5"/>
      <c r="S49" s="5"/>
      <c r="T49" s="5">
        <v>1466.91</v>
      </c>
      <c r="U49" s="5">
        <v>1390.76</v>
      </c>
      <c r="V49" s="4">
        <f t="shared" si="5"/>
        <v>0</v>
      </c>
      <c r="W49" s="5"/>
      <c r="X49" s="5"/>
      <c r="Y49" s="5">
        <v>1785.81</v>
      </c>
      <c r="Z49" s="5">
        <v>1733.41</v>
      </c>
      <c r="AA49" s="4">
        <f t="shared" si="6"/>
        <v>0</v>
      </c>
      <c r="AB49" s="5"/>
      <c r="AC49" s="5"/>
      <c r="AD49" s="5">
        <v>8772.0400000000009</v>
      </c>
      <c r="AE49" s="5">
        <v>8596.9699999999993</v>
      </c>
      <c r="AF49" s="4">
        <f t="shared" si="15"/>
        <v>0</v>
      </c>
      <c r="AG49" s="5"/>
      <c r="AH49" s="5"/>
      <c r="AI49" s="5">
        <v>2037.01</v>
      </c>
      <c r="AJ49" s="5">
        <v>2037.01</v>
      </c>
      <c r="AK49" s="4">
        <f t="shared" si="16"/>
        <v>0</v>
      </c>
      <c r="AL49" s="5"/>
      <c r="AM49" s="5"/>
      <c r="AN49" s="5">
        <v>2485.0300000000002</v>
      </c>
      <c r="AO49" s="5">
        <v>2455.96</v>
      </c>
      <c r="AP49" s="4">
        <f t="shared" si="17"/>
        <v>0</v>
      </c>
      <c r="AQ49" s="5"/>
      <c r="AR49" s="5"/>
      <c r="AS49" s="5">
        <v>1606.25</v>
      </c>
      <c r="AT49" s="5">
        <v>1561.6</v>
      </c>
      <c r="AU49" s="4">
        <f t="shared" si="18"/>
        <v>0</v>
      </c>
      <c r="AV49" s="5"/>
      <c r="AW49" s="5"/>
      <c r="AX49" s="5">
        <v>1761.95</v>
      </c>
      <c r="AY49" s="5">
        <v>1755.35</v>
      </c>
      <c r="AZ49" s="4">
        <f t="shared" si="19"/>
        <v>0</v>
      </c>
      <c r="BA49" s="5"/>
      <c r="BB49" s="5"/>
      <c r="BC49" s="5">
        <v>1613.96</v>
      </c>
      <c r="BD49" s="5">
        <v>1587.86</v>
      </c>
      <c r="BE49" s="4">
        <f t="shared" si="20"/>
        <v>0</v>
      </c>
      <c r="BF49" s="5"/>
      <c r="BG49" s="5"/>
      <c r="BH49" s="5">
        <v>6725.25</v>
      </c>
      <c r="BI49" s="5">
        <v>6725.25</v>
      </c>
      <c r="BJ49" s="4">
        <f t="shared" si="21"/>
        <v>0</v>
      </c>
      <c r="BK49" s="5"/>
      <c r="BL49" s="5"/>
      <c r="BM49" s="19">
        <v>1652.92</v>
      </c>
      <c r="BN49" s="20">
        <v>1652.92</v>
      </c>
      <c r="BO49" s="4">
        <f t="shared" si="22"/>
        <v>0</v>
      </c>
    </row>
    <row r="50" spans="1:67" ht="15">
      <c r="A50" s="22" t="s">
        <v>252</v>
      </c>
      <c r="B50" s="23" t="s">
        <v>193</v>
      </c>
      <c r="C50" s="23" t="s">
        <v>16</v>
      </c>
      <c r="D50" s="24" t="s">
        <v>241</v>
      </c>
      <c r="E50" s="25" t="s">
        <v>253</v>
      </c>
      <c r="F50" s="26">
        <f>SUM(J50+N50)</f>
        <v>668</v>
      </c>
      <c r="G50" s="26">
        <f>SUM(K50+O50)</f>
        <v>316.56</v>
      </c>
      <c r="H50" s="26">
        <v>398280.43</v>
      </c>
      <c r="I50" s="6">
        <f t="shared" si="1"/>
        <v>47.389221556886227</v>
      </c>
      <c r="J50" s="26">
        <v>668</v>
      </c>
      <c r="K50" s="26">
        <v>316.56</v>
      </c>
      <c r="L50" s="26"/>
      <c r="M50" s="6">
        <f t="shared" si="2"/>
        <v>47.389221556886227</v>
      </c>
      <c r="N50" s="26"/>
      <c r="O50" s="26"/>
      <c r="P50" s="26"/>
      <c r="Q50" s="6">
        <f t="shared" si="4"/>
        <v>0</v>
      </c>
      <c r="R50" s="26"/>
      <c r="S50" s="26"/>
      <c r="T50" s="26"/>
      <c r="U50" s="26"/>
      <c r="V50" s="6">
        <f t="shared" si="5"/>
        <v>0</v>
      </c>
      <c r="W50" s="26"/>
      <c r="X50" s="26"/>
      <c r="Y50" s="26"/>
      <c r="Z50" s="26"/>
      <c r="AA50" s="6">
        <f t="shared" si="6"/>
        <v>0</v>
      </c>
      <c r="AB50" s="26"/>
      <c r="AC50" s="26"/>
      <c r="AD50" s="26"/>
      <c r="AE50" s="26"/>
      <c r="AF50" s="6">
        <f t="shared" si="15"/>
        <v>0</v>
      </c>
      <c r="AG50" s="26"/>
      <c r="AH50" s="26"/>
      <c r="AI50" s="26"/>
      <c r="AJ50" s="26"/>
      <c r="AK50" s="6">
        <f t="shared" si="16"/>
        <v>0</v>
      </c>
      <c r="AL50" s="26"/>
      <c r="AM50" s="26"/>
      <c r="AN50" s="26"/>
      <c r="AO50" s="26"/>
      <c r="AP50" s="6">
        <f t="shared" si="17"/>
        <v>0</v>
      </c>
      <c r="AQ50" s="26"/>
      <c r="AR50" s="26"/>
      <c r="AS50" s="26"/>
      <c r="AT50" s="26"/>
      <c r="AU50" s="6">
        <f t="shared" si="18"/>
        <v>0</v>
      </c>
      <c r="AV50" s="26"/>
      <c r="AW50" s="26"/>
      <c r="AX50" s="26"/>
      <c r="AY50" s="26"/>
      <c r="AZ50" s="6">
        <f t="shared" si="19"/>
        <v>0</v>
      </c>
      <c r="BA50" s="26"/>
      <c r="BB50" s="26"/>
      <c r="BC50" s="26"/>
      <c r="BD50" s="26"/>
      <c r="BE50" s="6">
        <f t="shared" si="20"/>
        <v>0</v>
      </c>
      <c r="BF50" s="26"/>
      <c r="BG50" s="26"/>
      <c r="BH50" s="26"/>
      <c r="BI50" s="26"/>
      <c r="BJ50" s="6">
        <f t="shared" si="21"/>
        <v>0</v>
      </c>
      <c r="BK50" s="26"/>
      <c r="BL50" s="26"/>
      <c r="BM50" s="27"/>
      <c r="BN50" s="28"/>
      <c r="BO50" s="6">
        <f t="shared" si="22"/>
        <v>0</v>
      </c>
    </row>
    <row r="51" spans="1:67" s="21" customFormat="1" ht="24">
      <c r="A51" s="15" t="s">
        <v>254</v>
      </c>
      <c r="B51" s="16" t="s">
        <v>15</v>
      </c>
      <c r="C51" s="16" t="s">
        <v>16</v>
      </c>
      <c r="D51" s="17" t="s">
        <v>17</v>
      </c>
      <c r="E51" s="18" t="s">
        <v>255</v>
      </c>
      <c r="F51" s="5">
        <f>SUM(F52)</f>
        <v>0</v>
      </c>
      <c r="G51" s="5">
        <f t="shared" ref="G51:H51" si="42">SUM(G52)</f>
        <v>1</v>
      </c>
      <c r="H51" s="5">
        <f t="shared" si="42"/>
        <v>398280.43</v>
      </c>
      <c r="I51" s="5"/>
      <c r="J51" s="5">
        <f>SUM(J52)</f>
        <v>0</v>
      </c>
      <c r="K51" s="5">
        <f>SUM(K52)</f>
        <v>1</v>
      </c>
      <c r="L51" s="5">
        <v>368373.3</v>
      </c>
      <c r="M51" s="4"/>
      <c r="N51" s="5"/>
      <c r="O51" s="5"/>
      <c r="P51" s="5">
        <v>29907.13</v>
      </c>
      <c r="Q51" s="4"/>
      <c r="R51" s="5"/>
      <c r="S51" s="5"/>
      <c r="T51" s="5">
        <v>1466.91</v>
      </c>
      <c r="U51" s="5">
        <v>1390.76</v>
      </c>
      <c r="V51" s="4"/>
      <c r="W51" s="5"/>
      <c r="X51" s="5"/>
      <c r="Y51" s="5">
        <v>1785.81</v>
      </c>
      <c r="Z51" s="5">
        <v>1733.41</v>
      </c>
      <c r="AA51" s="4"/>
      <c r="AB51" s="5"/>
      <c r="AC51" s="5"/>
      <c r="AD51" s="5">
        <v>8772.0400000000009</v>
      </c>
      <c r="AE51" s="5">
        <v>8596.9699999999993</v>
      </c>
      <c r="AF51" s="4"/>
      <c r="AG51" s="5"/>
      <c r="AH51" s="5"/>
      <c r="AI51" s="5">
        <v>2037.01</v>
      </c>
      <c r="AJ51" s="5">
        <v>2037.01</v>
      </c>
      <c r="AK51" s="4"/>
      <c r="AL51" s="5"/>
      <c r="AM51" s="5"/>
      <c r="AN51" s="5">
        <v>2485.0300000000002</v>
      </c>
      <c r="AO51" s="5">
        <v>2455.96</v>
      </c>
      <c r="AP51" s="4"/>
      <c r="AQ51" s="5"/>
      <c r="AR51" s="5"/>
      <c r="AS51" s="5">
        <v>1606.25</v>
      </c>
      <c r="AT51" s="5">
        <v>1561.6</v>
      </c>
      <c r="AU51" s="4"/>
      <c r="AV51" s="5"/>
      <c r="AW51" s="5"/>
      <c r="AX51" s="5">
        <v>1761.95</v>
      </c>
      <c r="AY51" s="5">
        <v>1755.35</v>
      </c>
      <c r="AZ51" s="4"/>
      <c r="BA51" s="5"/>
      <c r="BB51" s="5"/>
      <c r="BC51" s="5">
        <v>1613.96</v>
      </c>
      <c r="BD51" s="5">
        <v>1587.86</v>
      </c>
      <c r="BE51" s="4"/>
      <c r="BF51" s="5"/>
      <c r="BG51" s="5"/>
      <c r="BH51" s="5">
        <v>6725.25</v>
      </c>
      <c r="BI51" s="5">
        <v>6725.25</v>
      </c>
      <c r="BJ51" s="4"/>
      <c r="BK51" s="5"/>
      <c r="BL51" s="5"/>
      <c r="BM51" s="19">
        <v>1652.92</v>
      </c>
      <c r="BN51" s="20">
        <v>1652.92</v>
      </c>
      <c r="BO51" s="4"/>
    </row>
    <row r="52" spans="1:67" ht="36.75">
      <c r="A52" s="22" t="s">
        <v>256</v>
      </c>
      <c r="B52" s="23" t="s">
        <v>233</v>
      </c>
      <c r="C52" s="23" t="s">
        <v>16</v>
      </c>
      <c r="D52" s="24" t="s">
        <v>257</v>
      </c>
      <c r="E52" s="25" t="s">
        <v>258</v>
      </c>
      <c r="F52" s="26">
        <f t="shared" ref="F52:G54" si="43">SUM(J52+N52)</f>
        <v>0</v>
      </c>
      <c r="G52" s="26">
        <f t="shared" si="43"/>
        <v>1</v>
      </c>
      <c r="H52" s="26">
        <v>398280.43</v>
      </c>
      <c r="I52" s="6"/>
      <c r="J52" s="26"/>
      <c r="K52" s="26">
        <v>1</v>
      </c>
      <c r="L52" s="26"/>
      <c r="M52" s="4"/>
      <c r="N52" s="26"/>
      <c r="O52" s="26"/>
      <c r="P52" s="26"/>
      <c r="Q52" s="4"/>
      <c r="R52" s="26"/>
      <c r="S52" s="26"/>
      <c r="T52" s="26"/>
      <c r="U52" s="26"/>
      <c r="V52" s="4"/>
      <c r="W52" s="26"/>
      <c r="X52" s="26"/>
      <c r="Y52" s="26"/>
      <c r="Z52" s="26"/>
      <c r="AA52" s="4"/>
      <c r="AB52" s="26"/>
      <c r="AC52" s="26"/>
      <c r="AD52" s="26"/>
      <c r="AE52" s="26"/>
      <c r="AF52" s="4"/>
      <c r="AG52" s="26"/>
      <c r="AH52" s="26"/>
      <c r="AI52" s="26"/>
      <c r="AJ52" s="26"/>
      <c r="AK52" s="4"/>
      <c r="AL52" s="26"/>
      <c r="AM52" s="26"/>
      <c r="AN52" s="26"/>
      <c r="AO52" s="26"/>
      <c r="AP52" s="4"/>
      <c r="AQ52" s="26"/>
      <c r="AR52" s="26"/>
      <c r="AS52" s="26"/>
      <c r="AT52" s="26"/>
      <c r="AU52" s="4"/>
      <c r="AV52" s="26"/>
      <c r="AW52" s="26"/>
      <c r="AX52" s="26"/>
      <c r="AY52" s="26"/>
      <c r="AZ52" s="4"/>
      <c r="BA52" s="26"/>
      <c r="BB52" s="26"/>
      <c r="BC52" s="26"/>
      <c r="BD52" s="26"/>
      <c r="BE52" s="4"/>
      <c r="BF52" s="26"/>
      <c r="BG52" s="26"/>
      <c r="BH52" s="26"/>
      <c r="BI52" s="26"/>
      <c r="BJ52" s="4"/>
      <c r="BK52" s="26"/>
      <c r="BL52" s="26"/>
      <c r="BM52" s="27"/>
      <c r="BN52" s="28"/>
      <c r="BO52" s="4"/>
    </row>
    <row r="53" spans="1:67" s="21" customFormat="1" ht="24">
      <c r="A53" s="15" t="s">
        <v>259</v>
      </c>
      <c r="B53" s="16" t="s">
        <v>15</v>
      </c>
      <c r="C53" s="16" t="s">
        <v>16</v>
      </c>
      <c r="D53" s="17" t="s">
        <v>17</v>
      </c>
      <c r="E53" s="18" t="s">
        <v>260</v>
      </c>
      <c r="F53" s="5">
        <f t="shared" si="43"/>
        <v>170</v>
      </c>
      <c r="G53" s="5">
        <f t="shared" si="43"/>
        <v>1485.0900000000001</v>
      </c>
      <c r="H53" s="5">
        <v>398280.43</v>
      </c>
      <c r="I53" s="4">
        <f t="shared" si="1"/>
        <v>873.58235294117662</v>
      </c>
      <c r="J53" s="5">
        <v>135</v>
      </c>
      <c r="K53" s="5">
        <f>SUM(K54:K59)</f>
        <v>990.12</v>
      </c>
      <c r="L53" s="5">
        <v>368373.3</v>
      </c>
      <c r="M53" s="4">
        <f t="shared" si="2"/>
        <v>733.42222222222222</v>
      </c>
      <c r="N53" s="26">
        <f t="shared" ref="N53:O53" si="44">SUM(R53+W53+AB53+AG53+AL53+AQ53+AV53+BA53+BF53+BK53)</f>
        <v>35</v>
      </c>
      <c r="O53" s="26">
        <f t="shared" si="44"/>
        <v>494.97</v>
      </c>
      <c r="P53" s="5">
        <v>29907.13</v>
      </c>
      <c r="Q53" s="4">
        <f t="shared" ref="Q53" si="45">IF(O53=0,0,O53/N53*100)</f>
        <v>1414.2</v>
      </c>
      <c r="R53" s="5">
        <f>SUM(R54:R59)</f>
        <v>3</v>
      </c>
      <c r="S53" s="5">
        <f>SUM(S54:S59)</f>
        <v>0</v>
      </c>
      <c r="T53" s="5">
        <v>1466.91</v>
      </c>
      <c r="U53" s="5">
        <v>1390.76</v>
      </c>
      <c r="V53" s="4">
        <f t="shared" si="5"/>
        <v>0</v>
      </c>
      <c r="W53" s="5">
        <f>SUM(W54:W59)</f>
        <v>1</v>
      </c>
      <c r="X53" s="5">
        <f>SUM(X54:X59)</f>
        <v>0</v>
      </c>
      <c r="Y53" s="5">
        <v>1785.81</v>
      </c>
      <c r="Z53" s="5">
        <v>1733.41</v>
      </c>
      <c r="AA53" s="4"/>
      <c r="AB53" s="5">
        <f>SUM(AB54:AB59)</f>
        <v>26</v>
      </c>
      <c r="AC53" s="5">
        <f>SUM(AC54:AC59)</f>
        <v>479.95</v>
      </c>
      <c r="AD53" s="5">
        <v>8772.0400000000009</v>
      </c>
      <c r="AE53" s="5">
        <v>8596.9699999999993</v>
      </c>
      <c r="AF53" s="4">
        <f t="shared" si="15"/>
        <v>1845.9615384615383</v>
      </c>
      <c r="AG53" s="5">
        <f>SUM(AG54:AG59)</f>
        <v>0</v>
      </c>
      <c r="AH53" s="5">
        <f>SUM(AH54:AH59)</f>
        <v>1.61</v>
      </c>
      <c r="AI53" s="5">
        <v>2037.01</v>
      </c>
      <c r="AJ53" s="5">
        <v>2037.01</v>
      </c>
      <c r="AK53" s="4"/>
      <c r="AL53" s="5">
        <f>SUM(AL54:AL59)</f>
        <v>4</v>
      </c>
      <c r="AM53" s="5">
        <f>SUM(AM54:AM59)</f>
        <v>1.5</v>
      </c>
      <c r="AN53" s="5">
        <v>2485.0300000000002</v>
      </c>
      <c r="AO53" s="5">
        <v>2455.96</v>
      </c>
      <c r="AP53" s="4">
        <f t="shared" si="17"/>
        <v>37.5</v>
      </c>
      <c r="AQ53" s="5">
        <f>SUM(AQ54:AQ59)</f>
        <v>0</v>
      </c>
      <c r="AR53" s="5">
        <f>SUM(AR54:AR59)</f>
        <v>0</v>
      </c>
      <c r="AS53" s="5">
        <v>1606.25</v>
      </c>
      <c r="AT53" s="5">
        <v>1561.6</v>
      </c>
      <c r="AU53" s="4"/>
      <c r="AV53" s="5">
        <f>SUM(AV54:AV59)</f>
        <v>0</v>
      </c>
      <c r="AW53" s="5">
        <f>SUM(AW54:AW59)</f>
        <v>1.43</v>
      </c>
      <c r="AX53" s="5">
        <v>1761.95</v>
      </c>
      <c r="AY53" s="5">
        <v>1755.35</v>
      </c>
      <c r="AZ53" s="4"/>
      <c r="BA53" s="5">
        <f>SUM(BA54:BA59)</f>
        <v>0</v>
      </c>
      <c r="BB53" s="5">
        <f>SUM(BB54:BB59)</f>
        <v>0</v>
      </c>
      <c r="BC53" s="5">
        <v>1613.96</v>
      </c>
      <c r="BD53" s="5">
        <v>1587.86</v>
      </c>
      <c r="BE53" s="4">
        <f t="shared" si="20"/>
        <v>0</v>
      </c>
      <c r="BF53" s="5">
        <f>SUM(BF54:BF59)</f>
        <v>1</v>
      </c>
      <c r="BG53" s="5">
        <f>SUM(BG54:BG59)</f>
        <v>10.48</v>
      </c>
      <c r="BH53" s="5">
        <v>6725.25</v>
      </c>
      <c r="BI53" s="5">
        <v>6725.25</v>
      </c>
      <c r="BJ53" s="4">
        <f t="shared" si="21"/>
        <v>1048</v>
      </c>
      <c r="BK53" s="5">
        <f>SUM(BK54:BK59)</f>
        <v>0</v>
      </c>
      <c r="BL53" s="5">
        <f>SUM(BL54:BL59)</f>
        <v>0</v>
      </c>
      <c r="BM53" s="19">
        <v>1652.92</v>
      </c>
      <c r="BN53" s="20">
        <v>1652.92</v>
      </c>
      <c r="BO53" s="4">
        <f t="shared" si="22"/>
        <v>0</v>
      </c>
    </row>
    <row r="54" spans="1:67" ht="72.75">
      <c r="A54" s="22" t="s">
        <v>261</v>
      </c>
      <c r="B54" s="23" t="s">
        <v>233</v>
      </c>
      <c r="C54" s="23" t="s">
        <v>16</v>
      </c>
      <c r="D54" s="24" t="s">
        <v>262</v>
      </c>
      <c r="E54" s="25" t="s">
        <v>263</v>
      </c>
      <c r="F54" s="26">
        <f t="shared" si="43"/>
        <v>100</v>
      </c>
      <c r="G54" s="26">
        <f t="shared" si="43"/>
        <v>467.65</v>
      </c>
      <c r="H54" s="26">
        <v>398280.43</v>
      </c>
      <c r="I54" s="6">
        <f t="shared" si="1"/>
        <v>467.65</v>
      </c>
      <c r="J54" s="26">
        <v>100</v>
      </c>
      <c r="K54" s="26">
        <v>467.65</v>
      </c>
      <c r="L54" s="26"/>
      <c r="M54" s="6">
        <f t="shared" si="2"/>
        <v>467.65</v>
      </c>
      <c r="N54" s="26"/>
      <c r="O54" s="26"/>
      <c r="P54" s="26"/>
      <c r="Q54" s="6">
        <f t="shared" si="4"/>
        <v>0</v>
      </c>
      <c r="R54" s="26"/>
      <c r="S54" s="26"/>
      <c r="T54" s="26"/>
      <c r="U54" s="26"/>
      <c r="V54" s="6">
        <f t="shared" si="5"/>
        <v>0</v>
      </c>
      <c r="W54" s="26"/>
      <c r="X54" s="26"/>
      <c r="Y54" s="26"/>
      <c r="Z54" s="26"/>
      <c r="AA54" s="6">
        <f t="shared" si="6"/>
        <v>0</v>
      </c>
      <c r="AB54" s="26"/>
      <c r="AC54" s="26"/>
      <c r="AD54" s="26"/>
      <c r="AE54" s="26"/>
      <c r="AF54" s="6">
        <f t="shared" si="15"/>
        <v>0</v>
      </c>
      <c r="AG54" s="26"/>
      <c r="AH54" s="26"/>
      <c r="AI54" s="26"/>
      <c r="AJ54" s="26"/>
      <c r="AK54" s="6">
        <f t="shared" si="16"/>
        <v>0</v>
      </c>
      <c r="AL54" s="26"/>
      <c r="AM54" s="26"/>
      <c r="AN54" s="26"/>
      <c r="AO54" s="26"/>
      <c r="AP54" s="6">
        <f t="shared" si="17"/>
        <v>0</v>
      </c>
      <c r="AQ54" s="26"/>
      <c r="AR54" s="26"/>
      <c r="AS54" s="26"/>
      <c r="AT54" s="26"/>
      <c r="AU54" s="6">
        <f t="shared" si="18"/>
        <v>0</v>
      </c>
      <c r="AV54" s="26"/>
      <c r="AW54" s="26"/>
      <c r="AX54" s="26"/>
      <c r="AY54" s="26"/>
      <c r="AZ54" s="6">
        <f t="shared" si="19"/>
        <v>0</v>
      </c>
      <c r="BA54" s="26"/>
      <c r="BB54" s="26"/>
      <c r="BC54" s="26"/>
      <c r="BD54" s="26"/>
      <c r="BE54" s="6">
        <f t="shared" si="20"/>
        <v>0</v>
      </c>
      <c r="BF54" s="26"/>
      <c r="BG54" s="26"/>
      <c r="BH54" s="26"/>
      <c r="BI54" s="26"/>
      <c r="BJ54" s="6">
        <f t="shared" si="21"/>
        <v>0</v>
      </c>
      <c r="BK54" s="26"/>
      <c r="BL54" s="26"/>
      <c r="BM54" s="27"/>
      <c r="BN54" s="28"/>
      <c r="BO54" s="6">
        <f t="shared" si="22"/>
        <v>0</v>
      </c>
    </row>
    <row r="55" spans="1:67" ht="15" hidden="1">
      <c r="A55" s="22"/>
      <c r="B55" s="23"/>
      <c r="C55" s="23"/>
      <c r="D55" s="24"/>
      <c r="E55" s="25"/>
      <c r="F55" s="26"/>
      <c r="G55" s="26"/>
      <c r="H55" s="26"/>
      <c r="I55" s="6"/>
      <c r="J55" s="26"/>
      <c r="K55" s="26"/>
      <c r="L55" s="26"/>
      <c r="M55" s="6"/>
      <c r="N55" s="26"/>
      <c r="O55" s="26"/>
      <c r="P55" s="26"/>
      <c r="Q55" s="6"/>
      <c r="R55" s="26"/>
      <c r="S55" s="26"/>
      <c r="T55" s="26"/>
      <c r="U55" s="26"/>
      <c r="V55" s="6"/>
      <c r="W55" s="26"/>
      <c r="X55" s="26"/>
      <c r="Y55" s="26"/>
      <c r="Z55" s="26"/>
      <c r="AA55" s="6"/>
      <c r="AB55" s="26"/>
      <c r="AC55" s="26"/>
      <c r="AD55" s="26"/>
      <c r="AE55" s="26"/>
      <c r="AF55" s="6"/>
      <c r="AG55" s="26"/>
      <c r="AH55" s="26"/>
      <c r="AI55" s="26"/>
      <c r="AJ55" s="26"/>
      <c r="AK55" s="6"/>
      <c r="AL55" s="26"/>
      <c r="AM55" s="26"/>
      <c r="AN55" s="26"/>
      <c r="AO55" s="26"/>
      <c r="AP55" s="6"/>
      <c r="AQ55" s="26"/>
      <c r="AR55" s="26"/>
      <c r="AS55" s="26"/>
      <c r="AT55" s="26"/>
      <c r="AU55" s="6"/>
      <c r="AV55" s="26"/>
      <c r="AW55" s="26"/>
      <c r="AX55" s="26"/>
      <c r="AY55" s="26"/>
      <c r="AZ55" s="6"/>
      <c r="BA55" s="26"/>
      <c r="BB55" s="26"/>
      <c r="BC55" s="26"/>
      <c r="BD55" s="26"/>
      <c r="BE55" s="6"/>
      <c r="BF55" s="26"/>
      <c r="BG55" s="26"/>
      <c r="BH55" s="26"/>
      <c r="BI55" s="26"/>
      <c r="BJ55" s="6"/>
      <c r="BK55" s="26"/>
      <c r="BL55" s="26"/>
      <c r="BM55" s="27"/>
      <c r="BN55" s="28"/>
      <c r="BO55" s="6"/>
    </row>
    <row r="56" spans="1:67" ht="72.75">
      <c r="A56" s="22" t="s">
        <v>264</v>
      </c>
      <c r="B56" s="23" t="s">
        <v>233</v>
      </c>
      <c r="C56" s="23" t="s">
        <v>16</v>
      </c>
      <c r="D56" s="24" t="s">
        <v>262</v>
      </c>
      <c r="E56" s="25" t="s">
        <v>265</v>
      </c>
      <c r="F56" s="26">
        <f>SUM(J56+N56)</f>
        <v>0</v>
      </c>
      <c r="G56" s="26">
        <f>SUM(K56+O56)</f>
        <v>27.5</v>
      </c>
      <c r="H56" s="5">
        <v>398280.43</v>
      </c>
      <c r="I56" s="4"/>
      <c r="J56" s="26"/>
      <c r="K56" s="26">
        <v>27.5</v>
      </c>
      <c r="L56" s="26"/>
      <c r="M56" s="6"/>
      <c r="N56" s="26"/>
      <c r="O56" s="26"/>
      <c r="P56" s="26"/>
      <c r="Q56" s="6">
        <f t="shared" si="4"/>
        <v>0</v>
      </c>
      <c r="R56" s="26"/>
      <c r="S56" s="26"/>
      <c r="T56" s="26"/>
      <c r="U56" s="26"/>
      <c r="V56" s="6">
        <f t="shared" si="5"/>
        <v>0</v>
      </c>
      <c r="W56" s="26"/>
      <c r="X56" s="26"/>
      <c r="Y56" s="26"/>
      <c r="Z56" s="26"/>
      <c r="AA56" s="6">
        <f t="shared" si="6"/>
        <v>0</v>
      </c>
      <c r="AB56" s="26"/>
      <c r="AC56" s="26"/>
      <c r="AD56" s="26"/>
      <c r="AE56" s="26"/>
      <c r="AF56" s="6">
        <f t="shared" si="15"/>
        <v>0</v>
      </c>
      <c r="AG56" s="26"/>
      <c r="AH56" s="26"/>
      <c r="AI56" s="26"/>
      <c r="AJ56" s="26"/>
      <c r="AK56" s="6">
        <f t="shared" si="16"/>
        <v>0</v>
      </c>
      <c r="AL56" s="26"/>
      <c r="AM56" s="26"/>
      <c r="AN56" s="26"/>
      <c r="AO56" s="26"/>
      <c r="AP56" s="6">
        <f t="shared" si="17"/>
        <v>0</v>
      </c>
      <c r="AQ56" s="26"/>
      <c r="AR56" s="26"/>
      <c r="AS56" s="26"/>
      <c r="AT56" s="26"/>
      <c r="AU56" s="6">
        <f t="shared" si="18"/>
        <v>0</v>
      </c>
      <c r="AV56" s="26"/>
      <c r="AW56" s="26"/>
      <c r="AX56" s="26"/>
      <c r="AY56" s="26"/>
      <c r="AZ56" s="6">
        <f t="shared" si="19"/>
        <v>0</v>
      </c>
      <c r="BA56" s="26"/>
      <c r="BB56" s="26"/>
      <c r="BC56" s="26"/>
      <c r="BD56" s="26"/>
      <c r="BE56" s="6">
        <f t="shared" si="20"/>
        <v>0</v>
      </c>
      <c r="BF56" s="26"/>
      <c r="BG56" s="26"/>
      <c r="BH56" s="26"/>
      <c r="BI56" s="26"/>
      <c r="BJ56" s="6">
        <f t="shared" si="21"/>
        <v>0</v>
      </c>
      <c r="BK56" s="26"/>
      <c r="BL56" s="26"/>
      <c r="BM56" s="27"/>
      <c r="BN56" s="28"/>
      <c r="BO56" s="6">
        <f t="shared" si="22"/>
        <v>0</v>
      </c>
    </row>
    <row r="57" spans="1:67" ht="15" hidden="1">
      <c r="A57" s="22"/>
      <c r="B57" s="23"/>
      <c r="C57" s="23"/>
      <c r="D57" s="24"/>
      <c r="E57" s="25"/>
      <c r="F57" s="26"/>
      <c r="G57" s="26"/>
      <c r="H57" s="26"/>
      <c r="I57" s="4"/>
      <c r="J57" s="26"/>
      <c r="K57" s="26"/>
      <c r="L57" s="26"/>
      <c r="M57" s="6"/>
      <c r="N57" s="26"/>
      <c r="O57" s="26"/>
      <c r="P57" s="26"/>
      <c r="Q57" s="6"/>
      <c r="R57" s="26"/>
      <c r="S57" s="26"/>
      <c r="T57" s="26"/>
      <c r="U57" s="26"/>
      <c r="V57" s="6"/>
      <c r="W57" s="26"/>
      <c r="X57" s="26"/>
      <c r="Y57" s="26"/>
      <c r="Z57" s="26"/>
      <c r="AA57" s="6"/>
      <c r="AB57" s="26"/>
      <c r="AC57" s="26"/>
      <c r="AD57" s="26"/>
      <c r="AE57" s="26"/>
      <c r="AF57" s="6"/>
      <c r="AG57" s="26"/>
      <c r="AH57" s="26"/>
      <c r="AI57" s="26"/>
      <c r="AJ57" s="26"/>
      <c r="AK57" s="6"/>
      <c r="AL57" s="26"/>
      <c r="AM57" s="26"/>
      <c r="AN57" s="26"/>
      <c r="AO57" s="26"/>
      <c r="AP57" s="6"/>
      <c r="AQ57" s="26"/>
      <c r="AR57" s="26"/>
      <c r="AS57" s="26"/>
      <c r="AT57" s="26"/>
      <c r="AU57" s="6"/>
      <c r="AV57" s="26"/>
      <c r="AW57" s="26"/>
      <c r="AX57" s="26"/>
      <c r="AY57" s="26"/>
      <c r="AZ57" s="6"/>
      <c r="BA57" s="26"/>
      <c r="BB57" s="26"/>
      <c r="BC57" s="26"/>
      <c r="BD57" s="26"/>
      <c r="BE57" s="6"/>
      <c r="BF57" s="26"/>
      <c r="BG57" s="26"/>
      <c r="BH57" s="26"/>
      <c r="BI57" s="26"/>
      <c r="BJ57" s="6"/>
      <c r="BK57" s="26"/>
      <c r="BL57" s="26"/>
      <c r="BM57" s="27"/>
      <c r="BN57" s="28"/>
      <c r="BO57" s="6"/>
    </row>
    <row r="58" spans="1:67" ht="36.75">
      <c r="A58" s="22" t="s">
        <v>266</v>
      </c>
      <c r="B58" s="23" t="s">
        <v>212</v>
      </c>
      <c r="C58" s="23" t="s">
        <v>16</v>
      </c>
      <c r="D58" s="24" t="s">
        <v>267</v>
      </c>
      <c r="E58" s="25" t="s">
        <v>268</v>
      </c>
      <c r="F58" s="26">
        <f>SUM(J58+N58)</f>
        <v>70</v>
      </c>
      <c r="G58" s="26">
        <f>SUM(K58+O58)</f>
        <v>989.94</v>
      </c>
      <c r="H58" s="26"/>
      <c r="I58" s="6">
        <f t="shared" ref="I58" si="46">IF(G58=0,0,G58/F58*100)</f>
        <v>1414.2</v>
      </c>
      <c r="J58" s="26">
        <v>35</v>
      </c>
      <c r="K58" s="26">
        <v>494.97</v>
      </c>
      <c r="L58" s="26"/>
      <c r="M58" s="6">
        <f t="shared" si="2"/>
        <v>1414.2</v>
      </c>
      <c r="N58" s="26">
        <f t="shared" ref="N58:O58" si="47">SUM(R58+W58+AB58+AG58+AL58+AQ58+AV58+BA58+BF58+BK58)</f>
        <v>35</v>
      </c>
      <c r="O58" s="26">
        <f t="shared" si="47"/>
        <v>494.97</v>
      </c>
      <c r="P58" s="26"/>
      <c r="Q58" s="6">
        <f t="shared" si="4"/>
        <v>1414.2</v>
      </c>
      <c r="R58" s="26">
        <v>3</v>
      </c>
      <c r="S58" s="26">
        <v>0</v>
      </c>
      <c r="T58" s="26"/>
      <c r="U58" s="26"/>
      <c r="V58" s="6">
        <f t="shared" si="5"/>
        <v>0</v>
      </c>
      <c r="W58" s="26">
        <v>1</v>
      </c>
      <c r="X58" s="26">
        <v>0</v>
      </c>
      <c r="Y58" s="26"/>
      <c r="Z58" s="26"/>
      <c r="AA58" s="6"/>
      <c r="AB58" s="26">
        <v>26</v>
      </c>
      <c r="AC58" s="26">
        <v>479.95</v>
      </c>
      <c r="AD58" s="26"/>
      <c r="AE58" s="26"/>
      <c r="AF58" s="6">
        <f t="shared" si="15"/>
        <v>1845.9615384615383</v>
      </c>
      <c r="AG58" s="26">
        <v>0</v>
      </c>
      <c r="AH58" s="26">
        <v>1.61</v>
      </c>
      <c r="AI58" s="26"/>
      <c r="AJ58" s="26"/>
      <c r="AK58" s="6"/>
      <c r="AL58" s="26">
        <v>4</v>
      </c>
      <c r="AM58" s="26">
        <v>1.5</v>
      </c>
      <c r="AN58" s="26"/>
      <c r="AO58" s="26"/>
      <c r="AP58" s="6">
        <f t="shared" si="17"/>
        <v>37.5</v>
      </c>
      <c r="AQ58" s="26"/>
      <c r="AR58" s="26"/>
      <c r="AS58" s="26"/>
      <c r="AT58" s="26"/>
      <c r="AU58" s="6"/>
      <c r="AV58" s="26"/>
      <c r="AW58" s="26">
        <v>1.43</v>
      </c>
      <c r="AX58" s="26"/>
      <c r="AY58" s="26"/>
      <c r="AZ58" s="6"/>
      <c r="BA58" s="26"/>
      <c r="BB58" s="26"/>
      <c r="BC58" s="26"/>
      <c r="BD58" s="26"/>
      <c r="BE58" s="6"/>
      <c r="BF58" s="26">
        <v>1</v>
      </c>
      <c r="BG58" s="26">
        <v>10.48</v>
      </c>
      <c r="BH58" s="26"/>
      <c r="BI58" s="26"/>
      <c r="BJ58" s="6">
        <f t="shared" si="21"/>
        <v>1048</v>
      </c>
      <c r="BK58" s="26"/>
      <c r="BL58" s="26"/>
      <c r="BM58" s="27"/>
      <c r="BN58" s="28"/>
      <c r="BO58" s="6"/>
    </row>
    <row r="59" spans="1:67" ht="15" hidden="1">
      <c r="A59" s="22"/>
      <c r="B59" s="23"/>
      <c r="C59" s="23"/>
      <c r="D59" s="24"/>
      <c r="E59" s="25"/>
      <c r="F59" s="26"/>
      <c r="G59" s="26"/>
      <c r="H59" s="26"/>
      <c r="I59" s="4"/>
      <c r="J59" s="26"/>
      <c r="K59" s="26"/>
      <c r="L59" s="26"/>
      <c r="M59" s="4"/>
      <c r="N59" s="26"/>
      <c r="O59" s="26"/>
      <c r="P59" s="26"/>
      <c r="Q59" s="4"/>
      <c r="R59" s="26"/>
      <c r="S59" s="26"/>
      <c r="T59" s="26"/>
      <c r="U59" s="26"/>
      <c r="V59" s="4"/>
      <c r="W59" s="26"/>
      <c r="X59" s="26"/>
      <c r="Y59" s="26"/>
      <c r="Z59" s="26"/>
      <c r="AA59" s="4"/>
      <c r="AB59" s="26"/>
      <c r="AC59" s="26"/>
      <c r="AD59" s="26"/>
      <c r="AE59" s="26"/>
      <c r="AF59" s="4"/>
      <c r="AG59" s="26"/>
      <c r="AH59" s="26"/>
      <c r="AI59" s="26"/>
      <c r="AJ59" s="26"/>
      <c r="AK59" s="4"/>
      <c r="AL59" s="26"/>
      <c r="AM59" s="26"/>
      <c r="AN59" s="26"/>
      <c r="AO59" s="26"/>
      <c r="AP59" s="4"/>
      <c r="AQ59" s="26"/>
      <c r="AR59" s="26"/>
      <c r="AS59" s="26"/>
      <c r="AT59" s="26"/>
      <c r="AU59" s="4"/>
      <c r="AV59" s="26"/>
      <c r="AW59" s="26"/>
      <c r="AX59" s="26"/>
      <c r="AY59" s="26"/>
      <c r="AZ59" s="4"/>
      <c r="BA59" s="26"/>
      <c r="BB59" s="26"/>
      <c r="BC59" s="26"/>
      <c r="BD59" s="26"/>
      <c r="BE59" s="4"/>
      <c r="BF59" s="26"/>
      <c r="BG59" s="26"/>
      <c r="BH59" s="26"/>
      <c r="BI59" s="26"/>
      <c r="BJ59" s="4"/>
      <c r="BK59" s="26"/>
      <c r="BL59" s="26"/>
      <c r="BM59" s="27"/>
      <c r="BN59" s="28"/>
      <c r="BO59" s="4"/>
    </row>
    <row r="60" spans="1:67" s="21" customFormat="1" ht="14.25">
      <c r="A60" s="15" t="s">
        <v>269</v>
      </c>
      <c r="B60" s="16" t="s">
        <v>15</v>
      </c>
      <c r="C60" s="16" t="s">
        <v>16</v>
      </c>
      <c r="D60" s="17" t="s">
        <v>17</v>
      </c>
      <c r="E60" s="18" t="s">
        <v>270</v>
      </c>
      <c r="F60" s="5">
        <f>SUM(J60+N60)</f>
        <v>1773</v>
      </c>
      <c r="G60" s="5">
        <f>SUM(K60+O60)</f>
        <v>936.03</v>
      </c>
      <c r="H60" s="26"/>
      <c r="I60" s="6">
        <f t="shared" ref="I60" si="48">IF(G60=0,0,G60/F60*100)</f>
        <v>52.793570219966156</v>
      </c>
      <c r="J60" s="5">
        <f>SUM(J61:J69)</f>
        <v>1773</v>
      </c>
      <c r="K60" s="5">
        <f>SUM(K61:K69)</f>
        <v>931.14</v>
      </c>
      <c r="L60" s="5">
        <v>368373.3</v>
      </c>
      <c r="M60" s="4">
        <f t="shared" si="2"/>
        <v>52.517766497461928</v>
      </c>
      <c r="N60" s="5"/>
      <c r="O60" s="5">
        <f>SUM(O61:O69)</f>
        <v>4.8899999999999997</v>
      </c>
      <c r="P60" s="5">
        <v>29907.13</v>
      </c>
      <c r="Q60" s="4"/>
      <c r="R60" s="5"/>
      <c r="S60" s="5"/>
      <c r="T60" s="5">
        <v>1466.91</v>
      </c>
      <c r="U60" s="5">
        <v>1390.76</v>
      </c>
      <c r="V60" s="4">
        <f t="shared" si="5"/>
        <v>0</v>
      </c>
      <c r="W60" s="5"/>
      <c r="X60" s="5"/>
      <c r="Y60" s="5">
        <v>1785.81</v>
      </c>
      <c r="Z60" s="5">
        <v>1733.41</v>
      </c>
      <c r="AA60" s="4">
        <f t="shared" si="6"/>
        <v>0</v>
      </c>
      <c r="AB60" s="5"/>
      <c r="AC60" s="5">
        <f>SUM(AC61:AC69)</f>
        <v>4.8899999999999997</v>
      </c>
      <c r="AD60" s="5">
        <v>8772.0400000000009</v>
      </c>
      <c r="AE60" s="5">
        <v>8596.9699999999993</v>
      </c>
      <c r="AF60" s="4"/>
      <c r="AG60" s="5"/>
      <c r="AH60" s="5"/>
      <c r="AI60" s="5">
        <v>2037.01</v>
      </c>
      <c r="AJ60" s="5">
        <v>2037.01</v>
      </c>
      <c r="AK60" s="4">
        <f t="shared" si="16"/>
        <v>0</v>
      </c>
      <c r="AL60" s="5"/>
      <c r="AM60" s="5"/>
      <c r="AN60" s="5">
        <v>2485.0300000000002</v>
      </c>
      <c r="AO60" s="5">
        <v>2455.96</v>
      </c>
      <c r="AP60" s="4">
        <f t="shared" si="17"/>
        <v>0</v>
      </c>
      <c r="AQ60" s="5"/>
      <c r="AR60" s="5"/>
      <c r="AS60" s="5">
        <v>1606.25</v>
      </c>
      <c r="AT60" s="5">
        <v>1561.6</v>
      </c>
      <c r="AU60" s="4">
        <f t="shared" si="18"/>
        <v>0</v>
      </c>
      <c r="AV60" s="5"/>
      <c r="AW60" s="5"/>
      <c r="AX60" s="5">
        <v>1761.95</v>
      </c>
      <c r="AY60" s="5">
        <v>1755.35</v>
      </c>
      <c r="AZ60" s="4">
        <f t="shared" si="19"/>
        <v>0</v>
      </c>
      <c r="BA60" s="5"/>
      <c r="BB60" s="5"/>
      <c r="BC60" s="5">
        <v>1613.96</v>
      </c>
      <c r="BD60" s="5">
        <v>1587.86</v>
      </c>
      <c r="BE60" s="4">
        <f t="shared" si="20"/>
        <v>0</v>
      </c>
      <c r="BF60" s="5"/>
      <c r="BG60" s="5"/>
      <c r="BH60" s="5">
        <v>6725.25</v>
      </c>
      <c r="BI60" s="5">
        <v>6725.25</v>
      </c>
      <c r="BJ60" s="4">
        <f t="shared" si="21"/>
        <v>0</v>
      </c>
      <c r="BK60" s="5"/>
      <c r="BL60" s="5"/>
      <c r="BM60" s="19">
        <v>1652.92</v>
      </c>
      <c r="BN60" s="20">
        <v>1652.92</v>
      </c>
      <c r="BO60" s="4">
        <f t="shared" si="22"/>
        <v>0</v>
      </c>
    </row>
    <row r="61" spans="1:67" ht="60.75">
      <c r="A61" s="22" t="s">
        <v>271</v>
      </c>
      <c r="B61" s="23" t="s">
        <v>193</v>
      </c>
      <c r="C61" s="23" t="s">
        <v>16</v>
      </c>
      <c r="D61" s="24" t="s">
        <v>272</v>
      </c>
      <c r="E61" s="25" t="s">
        <v>273</v>
      </c>
      <c r="F61" s="26">
        <f>SUM(J61+N61)</f>
        <v>0</v>
      </c>
      <c r="G61" s="26">
        <f>SUM(K61+O61)</f>
        <v>-0.78</v>
      </c>
      <c r="H61" s="26"/>
      <c r="I61" s="6"/>
      <c r="J61" s="26"/>
      <c r="K61" s="26">
        <v>-0.78</v>
      </c>
      <c r="L61" s="26"/>
      <c r="M61" s="6"/>
      <c r="N61" s="26"/>
      <c r="O61" s="26"/>
      <c r="P61" s="26"/>
      <c r="Q61" s="6">
        <f t="shared" si="4"/>
        <v>0</v>
      </c>
      <c r="R61" s="26"/>
      <c r="S61" s="26"/>
      <c r="T61" s="26"/>
      <c r="U61" s="26"/>
      <c r="V61" s="6">
        <f t="shared" si="5"/>
        <v>0</v>
      </c>
      <c r="W61" s="26"/>
      <c r="X61" s="26"/>
      <c r="Y61" s="26"/>
      <c r="Z61" s="26"/>
      <c r="AA61" s="6">
        <f t="shared" si="6"/>
        <v>0</v>
      </c>
      <c r="AB61" s="26"/>
      <c r="AC61" s="26"/>
      <c r="AD61" s="26"/>
      <c r="AE61" s="26"/>
      <c r="AF61" s="6">
        <f t="shared" si="15"/>
        <v>0</v>
      </c>
      <c r="AG61" s="26"/>
      <c r="AH61" s="26"/>
      <c r="AI61" s="26"/>
      <c r="AJ61" s="26"/>
      <c r="AK61" s="6">
        <f t="shared" si="16"/>
        <v>0</v>
      </c>
      <c r="AL61" s="26"/>
      <c r="AM61" s="26"/>
      <c r="AN61" s="26"/>
      <c r="AO61" s="26"/>
      <c r="AP61" s="6">
        <f t="shared" si="17"/>
        <v>0</v>
      </c>
      <c r="AQ61" s="26"/>
      <c r="AR61" s="26"/>
      <c r="AS61" s="26"/>
      <c r="AT61" s="26"/>
      <c r="AU61" s="6">
        <f t="shared" si="18"/>
        <v>0</v>
      </c>
      <c r="AV61" s="26"/>
      <c r="AW61" s="26"/>
      <c r="AX61" s="26"/>
      <c r="AY61" s="26"/>
      <c r="AZ61" s="6">
        <f t="shared" si="19"/>
        <v>0</v>
      </c>
      <c r="BA61" s="26"/>
      <c r="BB61" s="26"/>
      <c r="BC61" s="26"/>
      <c r="BD61" s="26"/>
      <c r="BE61" s="6">
        <f t="shared" si="20"/>
        <v>0</v>
      </c>
      <c r="BF61" s="26"/>
      <c r="BG61" s="26"/>
      <c r="BH61" s="26"/>
      <c r="BI61" s="26"/>
      <c r="BJ61" s="6">
        <f t="shared" si="21"/>
        <v>0</v>
      </c>
      <c r="BK61" s="26"/>
      <c r="BL61" s="26"/>
      <c r="BM61" s="27"/>
      <c r="BN61" s="28"/>
      <c r="BO61" s="6">
        <f t="shared" si="22"/>
        <v>0</v>
      </c>
    </row>
    <row r="62" spans="1:67" ht="15" hidden="1">
      <c r="A62" s="22"/>
      <c r="B62" s="23"/>
      <c r="C62" s="23"/>
      <c r="D62" s="24"/>
      <c r="E62" s="25"/>
      <c r="F62" s="26"/>
      <c r="G62" s="26"/>
      <c r="H62" s="26"/>
      <c r="I62" s="4"/>
      <c r="J62" s="26"/>
      <c r="K62" s="26"/>
      <c r="L62" s="26"/>
      <c r="M62" s="4"/>
      <c r="N62" s="26"/>
      <c r="O62" s="26"/>
      <c r="P62" s="26"/>
      <c r="Q62" s="4"/>
      <c r="R62" s="26"/>
      <c r="S62" s="26"/>
      <c r="T62" s="26"/>
      <c r="U62" s="26"/>
      <c r="V62" s="4"/>
      <c r="W62" s="26"/>
      <c r="X62" s="26"/>
      <c r="Y62" s="26"/>
      <c r="Z62" s="26"/>
      <c r="AA62" s="4"/>
      <c r="AB62" s="26"/>
      <c r="AC62" s="26"/>
      <c r="AD62" s="26"/>
      <c r="AE62" s="26"/>
      <c r="AF62" s="4"/>
      <c r="AG62" s="26"/>
      <c r="AH62" s="26"/>
      <c r="AI62" s="26"/>
      <c r="AJ62" s="26"/>
      <c r="AK62" s="4"/>
      <c r="AL62" s="26"/>
      <c r="AM62" s="26"/>
      <c r="AN62" s="26"/>
      <c r="AO62" s="26"/>
      <c r="AP62" s="4"/>
      <c r="AQ62" s="26"/>
      <c r="AR62" s="26"/>
      <c r="AS62" s="26"/>
      <c r="AT62" s="26"/>
      <c r="AU62" s="4"/>
      <c r="AV62" s="26"/>
      <c r="AW62" s="26"/>
      <c r="AX62" s="26"/>
      <c r="AY62" s="26"/>
      <c r="AZ62" s="4"/>
      <c r="BA62" s="26"/>
      <c r="BB62" s="26"/>
      <c r="BC62" s="26"/>
      <c r="BD62" s="26"/>
      <c r="BE62" s="4"/>
      <c r="BF62" s="26"/>
      <c r="BG62" s="26"/>
      <c r="BH62" s="26"/>
      <c r="BI62" s="26"/>
      <c r="BJ62" s="4"/>
      <c r="BK62" s="26"/>
      <c r="BL62" s="26"/>
      <c r="BM62" s="27"/>
      <c r="BN62" s="28"/>
      <c r="BO62" s="4"/>
    </row>
    <row r="63" spans="1:67" ht="96.75">
      <c r="A63" s="22" t="s">
        <v>487</v>
      </c>
      <c r="B63" s="23" t="s">
        <v>193</v>
      </c>
      <c r="C63" s="23" t="s">
        <v>16</v>
      </c>
      <c r="D63" s="24" t="s">
        <v>272</v>
      </c>
      <c r="E63" s="25" t="s">
        <v>488</v>
      </c>
      <c r="F63" s="26">
        <f t="shared" ref="F63:G71" si="49">SUM(J63+N63)</f>
        <v>0</v>
      </c>
      <c r="G63" s="26">
        <f t="shared" si="49"/>
        <v>0.3</v>
      </c>
      <c r="H63" s="26"/>
      <c r="I63" s="6"/>
      <c r="J63" s="26"/>
      <c r="K63" s="26">
        <v>0.3</v>
      </c>
      <c r="L63" s="26"/>
      <c r="M63" s="4"/>
      <c r="N63" s="26"/>
      <c r="O63" s="26"/>
      <c r="P63" s="26"/>
      <c r="Q63" s="4"/>
      <c r="R63" s="26"/>
      <c r="S63" s="26"/>
      <c r="T63" s="26"/>
      <c r="U63" s="26"/>
      <c r="V63" s="4"/>
      <c r="W63" s="26"/>
      <c r="X63" s="26"/>
      <c r="Y63" s="26"/>
      <c r="Z63" s="26"/>
      <c r="AA63" s="4"/>
      <c r="AB63" s="26"/>
      <c r="AC63" s="26"/>
      <c r="AD63" s="26"/>
      <c r="AE63" s="26"/>
      <c r="AF63" s="4"/>
      <c r="AG63" s="26"/>
      <c r="AH63" s="26"/>
      <c r="AI63" s="26"/>
      <c r="AJ63" s="26"/>
      <c r="AK63" s="4"/>
      <c r="AL63" s="26"/>
      <c r="AM63" s="26"/>
      <c r="AN63" s="26"/>
      <c r="AO63" s="26"/>
      <c r="AP63" s="4"/>
      <c r="AQ63" s="26"/>
      <c r="AR63" s="26"/>
      <c r="AS63" s="26"/>
      <c r="AT63" s="26"/>
      <c r="AU63" s="4"/>
      <c r="AV63" s="26"/>
      <c r="AW63" s="26"/>
      <c r="AX63" s="26"/>
      <c r="AY63" s="26"/>
      <c r="AZ63" s="4"/>
      <c r="BA63" s="26"/>
      <c r="BB63" s="26"/>
      <c r="BC63" s="26"/>
      <c r="BD63" s="26"/>
      <c r="BE63" s="4"/>
      <c r="BF63" s="26"/>
      <c r="BG63" s="26"/>
      <c r="BH63" s="26"/>
      <c r="BI63" s="26"/>
      <c r="BJ63" s="4"/>
      <c r="BK63" s="26"/>
      <c r="BL63" s="26"/>
      <c r="BM63" s="27"/>
      <c r="BN63" s="28"/>
      <c r="BO63" s="4"/>
    </row>
    <row r="64" spans="1:67" ht="48.75">
      <c r="A64" s="22" t="s">
        <v>274</v>
      </c>
      <c r="B64" s="23" t="s">
        <v>233</v>
      </c>
      <c r="C64" s="23" t="s">
        <v>16</v>
      </c>
      <c r="D64" s="24" t="s">
        <v>272</v>
      </c>
      <c r="E64" s="25" t="s">
        <v>275</v>
      </c>
      <c r="F64" s="26">
        <f t="shared" si="49"/>
        <v>30</v>
      </c>
      <c r="G64" s="26">
        <f t="shared" si="49"/>
        <v>18.350000000000001</v>
      </c>
      <c r="H64" s="26"/>
      <c r="I64" s="6">
        <f t="shared" ref="I64:I65" si="50">IF(G64=0,0,G64/F64*100)</f>
        <v>61.166666666666671</v>
      </c>
      <c r="J64" s="26">
        <v>30</v>
      </c>
      <c r="K64" s="26">
        <v>18.350000000000001</v>
      </c>
      <c r="L64" s="26"/>
      <c r="M64" s="4"/>
      <c r="N64" s="26"/>
      <c r="O64" s="26"/>
      <c r="P64" s="26"/>
      <c r="Q64" s="4"/>
      <c r="R64" s="26"/>
      <c r="S64" s="26"/>
      <c r="T64" s="26"/>
      <c r="U64" s="26"/>
      <c r="V64" s="4"/>
      <c r="W64" s="26"/>
      <c r="X64" s="26"/>
      <c r="Y64" s="26"/>
      <c r="Z64" s="26"/>
      <c r="AA64" s="4"/>
      <c r="AB64" s="26"/>
      <c r="AC64" s="26"/>
      <c r="AD64" s="26"/>
      <c r="AE64" s="26"/>
      <c r="AF64" s="4"/>
      <c r="AG64" s="26"/>
      <c r="AH64" s="26"/>
      <c r="AI64" s="26"/>
      <c r="AJ64" s="26"/>
      <c r="AK64" s="4"/>
      <c r="AL64" s="26"/>
      <c r="AM64" s="26"/>
      <c r="AN64" s="26"/>
      <c r="AO64" s="26"/>
      <c r="AP64" s="4"/>
      <c r="AQ64" s="26"/>
      <c r="AR64" s="26"/>
      <c r="AS64" s="26"/>
      <c r="AT64" s="26"/>
      <c r="AU64" s="4"/>
      <c r="AV64" s="26"/>
      <c r="AW64" s="26"/>
      <c r="AX64" s="26"/>
      <c r="AY64" s="26"/>
      <c r="AZ64" s="4"/>
      <c r="BA64" s="26"/>
      <c r="BB64" s="26"/>
      <c r="BC64" s="26"/>
      <c r="BD64" s="26"/>
      <c r="BE64" s="4"/>
      <c r="BF64" s="26"/>
      <c r="BG64" s="26"/>
      <c r="BH64" s="26"/>
      <c r="BI64" s="26"/>
      <c r="BJ64" s="4"/>
      <c r="BK64" s="26"/>
      <c r="BL64" s="26"/>
      <c r="BM64" s="27"/>
      <c r="BN64" s="28"/>
      <c r="BO64" s="4"/>
    </row>
    <row r="65" spans="1:67" ht="48.75">
      <c r="A65" s="22" t="s">
        <v>276</v>
      </c>
      <c r="B65" s="23" t="s">
        <v>233</v>
      </c>
      <c r="C65" s="23" t="s">
        <v>16</v>
      </c>
      <c r="D65" s="24" t="s">
        <v>272</v>
      </c>
      <c r="E65" s="25" t="s">
        <v>277</v>
      </c>
      <c r="F65" s="26">
        <f t="shared" si="49"/>
        <v>10</v>
      </c>
      <c r="G65" s="26">
        <f t="shared" si="49"/>
        <v>4.8899999999999997</v>
      </c>
      <c r="H65" s="26"/>
      <c r="I65" s="6">
        <f t="shared" si="50"/>
        <v>48.9</v>
      </c>
      <c r="J65" s="26">
        <v>10</v>
      </c>
      <c r="K65" s="26"/>
      <c r="L65" s="26"/>
      <c r="M65" s="4"/>
      <c r="N65" s="26">
        <f t="shared" ref="N65:O65" si="51">SUM(R65+W65+AB65+AG65+AL65+AQ65+AV65+BA65+BF65+BK65)</f>
        <v>0</v>
      </c>
      <c r="O65" s="26">
        <f t="shared" si="51"/>
        <v>4.8899999999999997</v>
      </c>
      <c r="P65" s="26"/>
      <c r="Q65" s="6"/>
      <c r="R65" s="26"/>
      <c r="S65" s="26"/>
      <c r="T65" s="26"/>
      <c r="U65" s="26"/>
      <c r="V65" s="4"/>
      <c r="W65" s="26"/>
      <c r="X65" s="26"/>
      <c r="Y65" s="26"/>
      <c r="Z65" s="26"/>
      <c r="AA65" s="4"/>
      <c r="AB65" s="26"/>
      <c r="AC65" s="26">
        <v>4.8899999999999997</v>
      </c>
      <c r="AD65" s="26"/>
      <c r="AE65" s="26"/>
      <c r="AF65" s="4"/>
      <c r="AG65" s="26"/>
      <c r="AH65" s="26"/>
      <c r="AI65" s="26"/>
      <c r="AJ65" s="26"/>
      <c r="AK65" s="4"/>
      <c r="AL65" s="26"/>
      <c r="AM65" s="26"/>
      <c r="AN65" s="26"/>
      <c r="AO65" s="26"/>
      <c r="AP65" s="4"/>
      <c r="AQ65" s="26"/>
      <c r="AR65" s="26"/>
      <c r="AS65" s="26"/>
      <c r="AT65" s="26"/>
      <c r="AU65" s="4"/>
      <c r="AV65" s="26"/>
      <c r="AW65" s="26"/>
      <c r="AX65" s="26"/>
      <c r="AY65" s="26"/>
      <c r="AZ65" s="4"/>
      <c r="BA65" s="26"/>
      <c r="BB65" s="26"/>
      <c r="BC65" s="26"/>
      <c r="BD65" s="26"/>
      <c r="BE65" s="4"/>
      <c r="BF65" s="26"/>
      <c r="BG65" s="26"/>
      <c r="BH65" s="26"/>
      <c r="BI65" s="26"/>
      <c r="BJ65" s="4"/>
      <c r="BK65" s="26"/>
      <c r="BL65" s="26"/>
      <c r="BM65" s="27"/>
      <c r="BN65" s="28"/>
      <c r="BO65" s="4"/>
    </row>
    <row r="66" spans="1:67" ht="24.75">
      <c r="A66" s="22" t="s">
        <v>278</v>
      </c>
      <c r="B66" s="23" t="s">
        <v>193</v>
      </c>
      <c r="C66" s="23" t="s">
        <v>16</v>
      </c>
      <c r="D66" s="24" t="s">
        <v>272</v>
      </c>
      <c r="E66" s="25" t="s">
        <v>279</v>
      </c>
      <c r="F66" s="26">
        <f t="shared" si="49"/>
        <v>0</v>
      </c>
      <c r="G66" s="26">
        <f t="shared" si="49"/>
        <v>2.25</v>
      </c>
      <c r="H66" s="26"/>
      <c r="I66" s="6"/>
      <c r="J66" s="26"/>
      <c r="K66" s="26">
        <v>2.25</v>
      </c>
      <c r="L66" s="26"/>
      <c r="M66" s="4"/>
      <c r="N66" s="26"/>
      <c r="O66" s="26"/>
      <c r="P66" s="26"/>
      <c r="Q66" s="4"/>
      <c r="R66" s="26"/>
      <c r="S66" s="26"/>
      <c r="T66" s="26"/>
      <c r="U66" s="26"/>
      <c r="V66" s="4"/>
      <c r="W66" s="26"/>
      <c r="X66" s="26"/>
      <c r="Y66" s="26"/>
      <c r="Z66" s="26"/>
      <c r="AA66" s="4"/>
      <c r="AB66" s="26"/>
      <c r="AC66" s="26"/>
      <c r="AD66" s="26"/>
      <c r="AE66" s="26"/>
      <c r="AF66" s="4"/>
      <c r="AG66" s="26"/>
      <c r="AH66" s="26"/>
      <c r="AI66" s="26"/>
      <c r="AJ66" s="26"/>
      <c r="AK66" s="4"/>
      <c r="AL66" s="26"/>
      <c r="AM66" s="26"/>
      <c r="AN66" s="26"/>
      <c r="AO66" s="26"/>
      <c r="AP66" s="4"/>
      <c r="AQ66" s="26"/>
      <c r="AR66" s="26"/>
      <c r="AS66" s="26"/>
      <c r="AT66" s="26"/>
      <c r="AU66" s="4"/>
      <c r="AV66" s="26"/>
      <c r="AW66" s="26"/>
      <c r="AX66" s="26"/>
      <c r="AY66" s="26"/>
      <c r="AZ66" s="4"/>
      <c r="BA66" s="26"/>
      <c r="BB66" s="26"/>
      <c r="BC66" s="26"/>
      <c r="BD66" s="26"/>
      <c r="BE66" s="4"/>
      <c r="BF66" s="26"/>
      <c r="BG66" s="26"/>
      <c r="BH66" s="26"/>
      <c r="BI66" s="26"/>
      <c r="BJ66" s="4"/>
      <c r="BK66" s="26"/>
      <c r="BL66" s="26"/>
      <c r="BM66" s="27"/>
      <c r="BN66" s="28"/>
      <c r="BO66" s="4"/>
    </row>
    <row r="67" spans="1:67" ht="24.75">
      <c r="A67" s="22" t="s">
        <v>280</v>
      </c>
      <c r="B67" s="23" t="s">
        <v>193</v>
      </c>
      <c r="C67" s="23" t="s">
        <v>16</v>
      </c>
      <c r="D67" s="24" t="s">
        <v>272</v>
      </c>
      <c r="E67" s="25" t="s">
        <v>281</v>
      </c>
      <c r="F67" s="26">
        <f t="shared" si="49"/>
        <v>50</v>
      </c>
      <c r="G67" s="26">
        <f t="shared" si="49"/>
        <v>38.5</v>
      </c>
      <c r="H67" s="26"/>
      <c r="I67" s="6">
        <f t="shared" ref="I67:I69" si="52">IF(G67=0,0,G67/F67*100)</f>
        <v>77</v>
      </c>
      <c r="J67" s="26">
        <v>50</v>
      </c>
      <c r="K67" s="26">
        <v>38.5</v>
      </c>
      <c r="L67" s="26"/>
      <c r="M67" s="6">
        <f t="shared" si="2"/>
        <v>77</v>
      </c>
      <c r="N67" s="26"/>
      <c r="O67" s="26"/>
      <c r="P67" s="26"/>
      <c r="Q67" s="6">
        <f t="shared" si="4"/>
        <v>0</v>
      </c>
      <c r="R67" s="26"/>
      <c r="S67" s="26"/>
      <c r="T67" s="26"/>
      <c r="U67" s="26"/>
      <c r="V67" s="6">
        <f t="shared" si="5"/>
        <v>0</v>
      </c>
      <c r="W67" s="26"/>
      <c r="X67" s="26"/>
      <c r="Y67" s="26"/>
      <c r="Z67" s="26"/>
      <c r="AA67" s="6">
        <f t="shared" si="6"/>
        <v>0</v>
      </c>
      <c r="AB67" s="26"/>
      <c r="AC67" s="26"/>
      <c r="AD67" s="26"/>
      <c r="AE67" s="26"/>
      <c r="AF67" s="6">
        <f t="shared" si="15"/>
        <v>0</v>
      </c>
      <c r="AG67" s="26"/>
      <c r="AH67" s="26"/>
      <c r="AI67" s="26"/>
      <c r="AJ67" s="26"/>
      <c r="AK67" s="6">
        <f t="shared" si="16"/>
        <v>0</v>
      </c>
      <c r="AL67" s="26"/>
      <c r="AM67" s="26"/>
      <c r="AN67" s="26"/>
      <c r="AO67" s="26"/>
      <c r="AP67" s="6">
        <f t="shared" si="17"/>
        <v>0</v>
      </c>
      <c r="AQ67" s="26"/>
      <c r="AR67" s="26"/>
      <c r="AS67" s="26"/>
      <c r="AT67" s="26"/>
      <c r="AU67" s="6">
        <f t="shared" si="18"/>
        <v>0</v>
      </c>
      <c r="AV67" s="26"/>
      <c r="AW67" s="26"/>
      <c r="AX67" s="26"/>
      <c r="AY67" s="26"/>
      <c r="AZ67" s="6">
        <f t="shared" si="19"/>
        <v>0</v>
      </c>
      <c r="BA67" s="26"/>
      <c r="BB67" s="26"/>
      <c r="BC67" s="26"/>
      <c r="BD67" s="26"/>
      <c r="BE67" s="6">
        <f t="shared" si="20"/>
        <v>0</v>
      </c>
      <c r="BF67" s="26"/>
      <c r="BG67" s="26"/>
      <c r="BH67" s="26"/>
      <c r="BI67" s="26"/>
      <c r="BJ67" s="6">
        <f t="shared" si="21"/>
        <v>0</v>
      </c>
      <c r="BK67" s="26"/>
      <c r="BL67" s="26"/>
      <c r="BM67" s="27"/>
      <c r="BN67" s="28"/>
      <c r="BO67" s="6">
        <f t="shared" si="22"/>
        <v>0</v>
      </c>
    </row>
    <row r="68" spans="1:67" ht="24.75">
      <c r="A68" s="22" t="s">
        <v>282</v>
      </c>
      <c r="B68" s="23" t="s">
        <v>193</v>
      </c>
      <c r="C68" s="23" t="s">
        <v>16</v>
      </c>
      <c r="D68" s="24" t="s">
        <v>272</v>
      </c>
      <c r="E68" s="25" t="s">
        <v>283</v>
      </c>
      <c r="F68" s="26">
        <f t="shared" si="49"/>
        <v>1200</v>
      </c>
      <c r="G68" s="26">
        <f t="shared" si="49"/>
        <v>585.54999999999995</v>
      </c>
      <c r="H68" s="26"/>
      <c r="I68" s="6">
        <f t="shared" si="52"/>
        <v>48.795833333333327</v>
      </c>
      <c r="J68" s="26">
        <v>1200</v>
      </c>
      <c r="K68" s="26">
        <v>585.54999999999995</v>
      </c>
      <c r="L68" s="26"/>
      <c r="M68" s="6">
        <f t="shared" si="2"/>
        <v>48.795833333333327</v>
      </c>
      <c r="N68" s="26"/>
      <c r="O68" s="26"/>
      <c r="P68" s="26"/>
      <c r="Q68" s="6">
        <f t="shared" si="4"/>
        <v>0</v>
      </c>
      <c r="R68" s="26"/>
      <c r="S68" s="26"/>
      <c r="T68" s="26"/>
      <c r="U68" s="26"/>
      <c r="V68" s="6">
        <f t="shared" si="5"/>
        <v>0</v>
      </c>
      <c r="W68" s="26"/>
      <c r="X68" s="26"/>
      <c r="Y68" s="26"/>
      <c r="Z68" s="26"/>
      <c r="AA68" s="6">
        <f t="shared" si="6"/>
        <v>0</v>
      </c>
      <c r="AB68" s="26"/>
      <c r="AC68" s="26"/>
      <c r="AD68" s="26"/>
      <c r="AE68" s="26"/>
      <c r="AF68" s="6">
        <f t="shared" si="15"/>
        <v>0</v>
      </c>
      <c r="AG68" s="26"/>
      <c r="AH68" s="26"/>
      <c r="AI68" s="26"/>
      <c r="AJ68" s="26"/>
      <c r="AK68" s="6">
        <f t="shared" si="16"/>
        <v>0</v>
      </c>
      <c r="AL68" s="26"/>
      <c r="AM68" s="26"/>
      <c r="AN68" s="26"/>
      <c r="AO68" s="26"/>
      <c r="AP68" s="6">
        <f t="shared" si="17"/>
        <v>0</v>
      </c>
      <c r="AQ68" s="26"/>
      <c r="AR68" s="26"/>
      <c r="AS68" s="26"/>
      <c r="AT68" s="26"/>
      <c r="AU68" s="6">
        <f t="shared" si="18"/>
        <v>0</v>
      </c>
      <c r="AV68" s="26"/>
      <c r="AW68" s="26"/>
      <c r="AX68" s="26"/>
      <c r="AY68" s="26"/>
      <c r="AZ68" s="6">
        <f t="shared" si="19"/>
        <v>0</v>
      </c>
      <c r="BA68" s="26"/>
      <c r="BB68" s="26"/>
      <c r="BC68" s="26"/>
      <c r="BD68" s="26"/>
      <c r="BE68" s="6">
        <f t="shared" si="20"/>
        <v>0</v>
      </c>
      <c r="BF68" s="26"/>
      <c r="BG68" s="26"/>
      <c r="BH68" s="26"/>
      <c r="BI68" s="26"/>
      <c r="BJ68" s="6">
        <f t="shared" si="21"/>
        <v>0</v>
      </c>
      <c r="BK68" s="26"/>
      <c r="BL68" s="26"/>
      <c r="BM68" s="27"/>
      <c r="BN68" s="28"/>
      <c r="BO68" s="6">
        <f t="shared" si="22"/>
        <v>0</v>
      </c>
    </row>
    <row r="69" spans="1:67" ht="36.75">
      <c r="A69" s="22" t="s">
        <v>284</v>
      </c>
      <c r="B69" s="23" t="s">
        <v>233</v>
      </c>
      <c r="C69" s="23" t="s">
        <v>16</v>
      </c>
      <c r="D69" s="24" t="s">
        <v>272</v>
      </c>
      <c r="E69" s="25" t="s">
        <v>285</v>
      </c>
      <c r="F69" s="26">
        <f t="shared" si="49"/>
        <v>483</v>
      </c>
      <c r="G69" s="26">
        <f t="shared" si="49"/>
        <v>286.97000000000003</v>
      </c>
      <c r="H69" s="26"/>
      <c r="I69" s="6">
        <f t="shared" si="52"/>
        <v>59.414078674948243</v>
      </c>
      <c r="J69" s="26">
        <v>483</v>
      </c>
      <c r="K69" s="26">
        <v>286.97000000000003</v>
      </c>
      <c r="L69" s="26"/>
      <c r="M69" s="6">
        <f t="shared" si="2"/>
        <v>59.414078674948243</v>
      </c>
      <c r="N69" s="26"/>
      <c r="O69" s="26"/>
      <c r="P69" s="26"/>
      <c r="Q69" s="6">
        <f t="shared" si="4"/>
        <v>0</v>
      </c>
      <c r="R69" s="26"/>
      <c r="S69" s="26"/>
      <c r="T69" s="26"/>
      <c r="U69" s="26"/>
      <c r="V69" s="6">
        <f t="shared" si="5"/>
        <v>0</v>
      </c>
      <c r="W69" s="26"/>
      <c r="X69" s="26"/>
      <c r="Y69" s="26"/>
      <c r="Z69" s="26"/>
      <c r="AA69" s="6">
        <f t="shared" si="6"/>
        <v>0</v>
      </c>
      <c r="AB69" s="26"/>
      <c r="AC69" s="26"/>
      <c r="AD69" s="26"/>
      <c r="AE69" s="26"/>
      <c r="AF69" s="6">
        <f t="shared" si="15"/>
        <v>0</v>
      </c>
      <c r="AG69" s="26"/>
      <c r="AH69" s="26"/>
      <c r="AI69" s="26"/>
      <c r="AJ69" s="26"/>
      <c r="AK69" s="6">
        <f t="shared" si="16"/>
        <v>0</v>
      </c>
      <c r="AL69" s="26"/>
      <c r="AM69" s="26"/>
      <c r="AN69" s="26"/>
      <c r="AO69" s="26"/>
      <c r="AP69" s="6">
        <f t="shared" si="17"/>
        <v>0</v>
      </c>
      <c r="AQ69" s="26"/>
      <c r="AR69" s="26"/>
      <c r="AS69" s="26"/>
      <c r="AT69" s="26"/>
      <c r="AU69" s="6">
        <f t="shared" si="18"/>
        <v>0</v>
      </c>
      <c r="AV69" s="26"/>
      <c r="AW69" s="26"/>
      <c r="AX69" s="26"/>
      <c r="AY69" s="26"/>
      <c r="AZ69" s="6">
        <f t="shared" si="19"/>
        <v>0</v>
      </c>
      <c r="BA69" s="26"/>
      <c r="BB69" s="26"/>
      <c r="BC69" s="26"/>
      <c r="BD69" s="26"/>
      <c r="BE69" s="6">
        <f t="shared" si="20"/>
        <v>0</v>
      </c>
      <c r="BF69" s="26"/>
      <c r="BG69" s="26"/>
      <c r="BH69" s="26"/>
      <c r="BI69" s="26"/>
      <c r="BJ69" s="6">
        <f t="shared" si="21"/>
        <v>0</v>
      </c>
      <c r="BK69" s="26"/>
      <c r="BL69" s="26"/>
      <c r="BM69" s="27"/>
      <c r="BN69" s="28"/>
      <c r="BO69" s="6">
        <f t="shared" si="22"/>
        <v>0</v>
      </c>
    </row>
    <row r="70" spans="1:67" s="21" customFormat="1" ht="14.25">
      <c r="A70" s="15" t="s">
        <v>286</v>
      </c>
      <c r="B70" s="16" t="s">
        <v>15</v>
      </c>
      <c r="C70" s="16" t="s">
        <v>16</v>
      </c>
      <c r="D70" s="17" t="s">
        <v>17</v>
      </c>
      <c r="E70" s="18" t="s">
        <v>287</v>
      </c>
      <c r="F70" s="5">
        <f t="shared" si="49"/>
        <v>0</v>
      </c>
      <c r="G70" s="5">
        <f t="shared" si="49"/>
        <v>7.66</v>
      </c>
      <c r="H70" s="26"/>
      <c r="I70" s="6"/>
      <c r="J70" s="5"/>
      <c r="K70" s="5">
        <f>SUM(K71:K72)</f>
        <v>7.66</v>
      </c>
      <c r="L70" s="5">
        <v>368373.3</v>
      </c>
      <c r="M70" s="6"/>
      <c r="N70" s="5"/>
      <c r="O70" s="5"/>
      <c r="P70" s="5">
        <v>29907.13</v>
      </c>
      <c r="Q70" s="6"/>
      <c r="R70" s="5"/>
      <c r="S70" s="5"/>
      <c r="T70" s="5">
        <v>1466.91</v>
      </c>
      <c r="U70" s="5">
        <v>1390.76</v>
      </c>
      <c r="V70" s="6"/>
      <c r="W70" s="5"/>
      <c r="X70" s="5"/>
      <c r="Y70" s="5">
        <v>1785.81</v>
      </c>
      <c r="Z70" s="5">
        <v>1733.41</v>
      </c>
      <c r="AA70" s="6"/>
      <c r="AB70" s="5"/>
      <c r="AC70" s="5"/>
      <c r="AD70" s="5">
        <v>8772.0400000000009</v>
      </c>
      <c r="AE70" s="5">
        <v>8596.9699999999993</v>
      </c>
      <c r="AF70" s="6"/>
      <c r="AG70" s="5"/>
      <c r="AH70" s="5"/>
      <c r="AI70" s="5">
        <v>2037.01</v>
      </c>
      <c r="AJ70" s="5">
        <v>2037.01</v>
      </c>
      <c r="AK70" s="6"/>
      <c r="AL70" s="5"/>
      <c r="AM70" s="5"/>
      <c r="AN70" s="5">
        <v>2485.0300000000002</v>
      </c>
      <c r="AO70" s="5">
        <v>2455.96</v>
      </c>
      <c r="AP70" s="6"/>
      <c r="AQ70" s="5"/>
      <c r="AR70" s="5"/>
      <c r="AS70" s="5">
        <v>1606.25</v>
      </c>
      <c r="AT70" s="5">
        <v>1561.6</v>
      </c>
      <c r="AU70" s="6"/>
      <c r="AV70" s="5"/>
      <c r="AW70" s="5"/>
      <c r="AX70" s="5">
        <v>1761.95</v>
      </c>
      <c r="AY70" s="5">
        <v>1755.35</v>
      </c>
      <c r="AZ70" s="6"/>
      <c r="BA70" s="5"/>
      <c r="BB70" s="5"/>
      <c r="BC70" s="5">
        <v>1613.96</v>
      </c>
      <c r="BD70" s="5">
        <v>1587.86</v>
      </c>
      <c r="BE70" s="6"/>
      <c r="BF70" s="5"/>
      <c r="BG70" s="5"/>
      <c r="BH70" s="5">
        <v>6725.25</v>
      </c>
      <c r="BI70" s="5">
        <v>6725.25</v>
      </c>
      <c r="BJ70" s="6"/>
      <c r="BK70" s="5"/>
      <c r="BL70" s="5"/>
      <c r="BM70" s="19">
        <v>1652.92</v>
      </c>
      <c r="BN70" s="20">
        <v>1652.92</v>
      </c>
      <c r="BO70" s="6"/>
    </row>
    <row r="71" spans="1:67" ht="24.75">
      <c r="A71" s="22" t="s">
        <v>288</v>
      </c>
      <c r="B71" s="23" t="s">
        <v>212</v>
      </c>
      <c r="C71" s="23" t="s">
        <v>16</v>
      </c>
      <c r="D71" s="24" t="s">
        <v>289</v>
      </c>
      <c r="E71" s="25" t="s">
        <v>290</v>
      </c>
      <c r="F71" s="26">
        <f t="shared" si="49"/>
        <v>0</v>
      </c>
      <c r="G71" s="26">
        <f t="shared" si="49"/>
        <v>7.66</v>
      </c>
      <c r="H71" s="26"/>
      <c r="I71" s="6"/>
      <c r="J71" s="26"/>
      <c r="K71" s="26">
        <v>7.66</v>
      </c>
      <c r="L71" s="26"/>
      <c r="M71" s="6"/>
      <c r="N71" s="26"/>
      <c r="O71" s="26"/>
      <c r="P71" s="26"/>
      <c r="Q71" s="6"/>
      <c r="R71" s="26"/>
      <c r="S71" s="26"/>
      <c r="T71" s="26"/>
      <c r="U71" s="26"/>
      <c r="V71" s="6"/>
      <c r="W71" s="26"/>
      <c r="X71" s="26"/>
      <c r="Y71" s="26"/>
      <c r="Z71" s="26"/>
      <c r="AA71" s="6"/>
      <c r="AB71" s="26"/>
      <c r="AC71" s="26"/>
      <c r="AD71" s="26"/>
      <c r="AE71" s="26"/>
      <c r="AF71" s="6"/>
      <c r="AG71" s="26"/>
      <c r="AH71" s="26"/>
      <c r="AI71" s="26"/>
      <c r="AJ71" s="26"/>
      <c r="AK71" s="6"/>
      <c r="AL71" s="26"/>
      <c r="AM71" s="26"/>
      <c r="AN71" s="26"/>
      <c r="AO71" s="26"/>
      <c r="AP71" s="6"/>
      <c r="AQ71" s="26"/>
      <c r="AR71" s="26"/>
      <c r="AS71" s="26"/>
      <c r="AT71" s="26"/>
      <c r="AU71" s="6"/>
      <c r="AV71" s="26"/>
      <c r="AW71" s="26"/>
      <c r="AX71" s="26"/>
      <c r="AY71" s="26"/>
      <c r="AZ71" s="6"/>
      <c r="BA71" s="26"/>
      <c r="BB71" s="26"/>
      <c r="BC71" s="26"/>
      <c r="BD71" s="26"/>
      <c r="BE71" s="6"/>
      <c r="BF71" s="26"/>
      <c r="BG71" s="26"/>
      <c r="BH71" s="26"/>
      <c r="BI71" s="26"/>
      <c r="BJ71" s="6"/>
      <c r="BK71" s="26"/>
      <c r="BL71" s="26"/>
      <c r="BM71" s="27"/>
      <c r="BN71" s="28"/>
      <c r="BO71" s="6"/>
    </row>
    <row r="72" spans="1:67" ht="24.75">
      <c r="A72" s="22" t="s">
        <v>291</v>
      </c>
      <c r="B72" s="23" t="s">
        <v>233</v>
      </c>
      <c r="C72" s="23" t="s">
        <v>16</v>
      </c>
      <c r="D72" s="24" t="s">
        <v>289</v>
      </c>
      <c r="E72" s="25" t="s">
        <v>292</v>
      </c>
      <c r="F72" s="26"/>
      <c r="G72" s="26"/>
      <c r="H72" s="26"/>
      <c r="I72" s="4"/>
      <c r="J72" s="26"/>
      <c r="K72" s="26"/>
      <c r="L72" s="26"/>
      <c r="M72" s="4"/>
      <c r="N72" s="26"/>
      <c r="O72" s="26"/>
      <c r="P72" s="26"/>
      <c r="Q72" s="4"/>
      <c r="R72" s="26"/>
      <c r="S72" s="26"/>
      <c r="T72" s="26"/>
      <c r="U72" s="26"/>
      <c r="V72" s="4"/>
      <c r="W72" s="26"/>
      <c r="X72" s="26"/>
      <c r="Y72" s="26"/>
      <c r="Z72" s="26"/>
      <c r="AA72" s="4"/>
      <c r="AB72" s="26"/>
      <c r="AC72" s="26"/>
      <c r="AD72" s="26"/>
      <c r="AE72" s="26"/>
      <c r="AF72" s="4"/>
      <c r="AG72" s="26"/>
      <c r="AH72" s="26"/>
      <c r="AI72" s="26"/>
      <c r="AJ72" s="26"/>
      <c r="AK72" s="4"/>
      <c r="AL72" s="26"/>
      <c r="AM72" s="26"/>
      <c r="AN72" s="26"/>
      <c r="AO72" s="26"/>
      <c r="AP72" s="4"/>
      <c r="AQ72" s="26"/>
      <c r="AR72" s="26"/>
      <c r="AS72" s="26"/>
      <c r="AT72" s="26"/>
      <c r="AU72" s="4"/>
      <c r="AV72" s="26"/>
      <c r="AW72" s="26"/>
      <c r="AX72" s="26"/>
      <c r="AY72" s="26"/>
      <c r="AZ72" s="4"/>
      <c r="BA72" s="26"/>
      <c r="BB72" s="26"/>
      <c r="BC72" s="26"/>
      <c r="BD72" s="26"/>
      <c r="BE72" s="4"/>
      <c r="BF72" s="26"/>
      <c r="BG72" s="26"/>
      <c r="BH72" s="26"/>
      <c r="BI72" s="26"/>
      <c r="BJ72" s="4"/>
      <c r="BK72" s="26"/>
      <c r="BL72" s="26"/>
      <c r="BM72" s="27"/>
      <c r="BN72" s="28"/>
      <c r="BO72" s="4"/>
    </row>
    <row r="73" spans="1:67" s="44" customFormat="1" ht="14.25">
      <c r="A73" s="36" t="s">
        <v>294</v>
      </c>
      <c r="B73" s="37" t="s">
        <v>15</v>
      </c>
      <c r="C73" s="37" t="s">
        <v>16</v>
      </c>
      <c r="D73" s="38" t="s">
        <v>17</v>
      </c>
      <c r="E73" s="39" t="s">
        <v>295</v>
      </c>
      <c r="F73" s="65">
        <f>SUM(F74+F103)</f>
        <v>245572.72999999998</v>
      </c>
      <c r="G73" s="40">
        <f t="shared" ref="G73:P73" si="53">SUM(G74+G103)</f>
        <v>157962.12</v>
      </c>
      <c r="H73" s="40">
        <f t="shared" si="53"/>
        <v>0</v>
      </c>
      <c r="I73" s="41">
        <f>SUM(G73/F73*100)</f>
        <v>64.32396626449524</v>
      </c>
      <c r="J73" s="40">
        <f t="shared" si="53"/>
        <v>256571.72999999998</v>
      </c>
      <c r="K73" s="40">
        <f t="shared" si="53"/>
        <v>162617.17000000001</v>
      </c>
      <c r="L73" s="40">
        <f t="shared" si="53"/>
        <v>0</v>
      </c>
      <c r="M73" s="41">
        <f>SUM(K73/J73*100)</f>
        <v>63.380782442399251</v>
      </c>
      <c r="N73" s="65">
        <f t="shared" si="53"/>
        <v>10955.5</v>
      </c>
      <c r="O73" s="65">
        <f t="shared" si="53"/>
        <v>6015.75</v>
      </c>
      <c r="P73" s="40">
        <f t="shared" si="53"/>
        <v>0</v>
      </c>
      <c r="Q73" s="41">
        <f>SUM(O73/N73*100)</f>
        <v>54.91077540961161</v>
      </c>
      <c r="R73" s="40">
        <v>166.71</v>
      </c>
      <c r="S73" s="40">
        <v>166.71</v>
      </c>
      <c r="T73" s="40">
        <v>1466.91</v>
      </c>
      <c r="U73" s="40">
        <v>1390.76</v>
      </c>
      <c r="V73" s="40"/>
      <c r="W73" s="40">
        <v>1431.87</v>
      </c>
      <c r="X73" s="40">
        <v>1431.87</v>
      </c>
      <c r="Y73" s="40">
        <v>1785.81</v>
      </c>
      <c r="Z73" s="40">
        <v>1733.41</v>
      </c>
      <c r="AA73" s="40"/>
      <c r="AB73" s="40">
        <v>1899.18</v>
      </c>
      <c r="AC73" s="40">
        <v>1899.18</v>
      </c>
      <c r="AD73" s="40">
        <v>8772.0400000000009</v>
      </c>
      <c r="AE73" s="40">
        <v>8596.9699999999993</v>
      </c>
      <c r="AF73" s="40"/>
      <c r="AG73" s="40">
        <v>527.27</v>
      </c>
      <c r="AH73" s="40">
        <v>527.27</v>
      </c>
      <c r="AI73" s="40">
        <v>2037.01</v>
      </c>
      <c r="AJ73" s="40">
        <v>2037.01</v>
      </c>
      <c r="AK73" s="40"/>
      <c r="AL73" s="40">
        <v>1908.66</v>
      </c>
      <c r="AM73" s="40">
        <v>1908.66</v>
      </c>
      <c r="AN73" s="40">
        <v>2485.0300000000002</v>
      </c>
      <c r="AO73" s="40">
        <v>2455.96</v>
      </c>
      <c r="AP73" s="40"/>
      <c r="AQ73" s="40">
        <v>451.4</v>
      </c>
      <c r="AR73" s="40">
        <v>389.15</v>
      </c>
      <c r="AS73" s="40">
        <v>1606.25</v>
      </c>
      <c r="AT73" s="40">
        <v>1561.6</v>
      </c>
      <c r="AU73" s="40"/>
      <c r="AV73" s="40">
        <v>1076.3</v>
      </c>
      <c r="AW73" s="40">
        <v>1076.3</v>
      </c>
      <c r="AX73" s="40">
        <v>1761.95</v>
      </c>
      <c r="AY73" s="40">
        <v>1755.35</v>
      </c>
      <c r="AZ73" s="40"/>
      <c r="BA73" s="40">
        <v>849.97</v>
      </c>
      <c r="BB73" s="40">
        <v>849.97</v>
      </c>
      <c r="BC73" s="40">
        <v>1613.96</v>
      </c>
      <c r="BD73" s="40">
        <v>1587.86</v>
      </c>
      <c r="BE73" s="40"/>
      <c r="BF73" s="40">
        <v>6202.77</v>
      </c>
      <c r="BG73" s="40">
        <v>6202.77</v>
      </c>
      <c r="BH73" s="40">
        <v>6725.25</v>
      </c>
      <c r="BI73" s="40">
        <v>6725.25</v>
      </c>
      <c r="BJ73" s="40"/>
      <c r="BK73" s="40">
        <v>1406.73</v>
      </c>
      <c r="BL73" s="40">
        <v>1394.23</v>
      </c>
      <c r="BM73" s="42">
        <v>1652.92</v>
      </c>
      <c r="BN73" s="43">
        <v>1652.92</v>
      </c>
      <c r="BO73" s="40"/>
    </row>
    <row r="74" spans="1:67" s="44" customFormat="1" ht="24">
      <c r="A74" s="36" t="s">
        <v>296</v>
      </c>
      <c r="B74" s="37" t="s">
        <v>15</v>
      </c>
      <c r="C74" s="37" t="s">
        <v>16</v>
      </c>
      <c r="D74" s="38" t="s">
        <v>17</v>
      </c>
      <c r="E74" s="39" t="s">
        <v>297</v>
      </c>
      <c r="F74" s="65">
        <f>SUM(F75+F78+F83+F98)</f>
        <v>245572.72999999998</v>
      </c>
      <c r="G74" s="65">
        <f>SUM(G75+G78+G83+G98)</f>
        <v>158433.03</v>
      </c>
      <c r="H74" s="40">
        <f t="shared" ref="H74:P74" si="54">SUM(H75+H78+H83+H98)</f>
        <v>0</v>
      </c>
      <c r="I74" s="41">
        <f>SUM(G74/F74*100)</f>
        <v>64.515726155750272</v>
      </c>
      <c r="J74" s="40">
        <f t="shared" si="54"/>
        <v>256571.72999999998</v>
      </c>
      <c r="K74" s="40">
        <f t="shared" si="54"/>
        <v>163088.08000000002</v>
      </c>
      <c r="L74" s="40">
        <f t="shared" si="54"/>
        <v>0</v>
      </c>
      <c r="M74" s="41">
        <f>SUM(K74/J74*100)</f>
        <v>63.564321759065201</v>
      </c>
      <c r="N74" s="65">
        <f t="shared" si="54"/>
        <v>10955.5</v>
      </c>
      <c r="O74" s="65">
        <f t="shared" si="54"/>
        <v>6015.75</v>
      </c>
      <c r="P74" s="40">
        <f t="shared" si="54"/>
        <v>0</v>
      </c>
      <c r="Q74" s="41">
        <f>SUM(O74/N74*100)</f>
        <v>54.91077540961161</v>
      </c>
      <c r="R74" s="40">
        <v>166.71</v>
      </c>
      <c r="S74" s="40">
        <v>166.71</v>
      </c>
      <c r="T74" s="40">
        <v>1466.91</v>
      </c>
      <c r="U74" s="40">
        <v>1390.76</v>
      </c>
      <c r="V74" s="40"/>
      <c r="W74" s="40">
        <v>1431.87</v>
      </c>
      <c r="X74" s="40">
        <v>1431.87</v>
      </c>
      <c r="Y74" s="40">
        <v>1785.81</v>
      </c>
      <c r="Z74" s="40">
        <v>1733.41</v>
      </c>
      <c r="AA74" s="40"/>
      <c r="AB74" s="40">
        <v>1899.18</v>
      </c>
      <c r="AC74" s="40">
        <v>1899.18</v>
      </c>
      <c r="AD74" s="40">
        <v>8772.0400000000009</v>
      </c>
      <c r="AE74" s="40">
        <v>8596.9699999999993</v>
      </c>
      <c r="AF74" s="40"/>
      <c r="AG74" s="40">
        <v>527.27</v>
      </c>
      <c r="AH74" s="40">
        <v>527.27</v>
      </c>
      <c r="AI74" s="40">
        <v>2037.01</v>
      </c>
      <c r="AJ74" s="40">
        <v>2037.01</v>
      </c>
      <c r="AK74" s="40"/>
      <c r="AL74" s="40">
        <v>1908.66</v>
      </c>
      <c r="AM74" s="40">
        <v>1908.66</v>
      </c>
      <c r="AN74" s="40">
        <v>2485.0300000000002</v>
      </c>
      <c r="AO74" s="40">
        <v>2455.96</v>
      </c>
      <c r="AP74" s="40"/>
      <c r="AQ74" s="40">
        <v>451.4</v>
      </c>
      <c r="AR74" s="40">
        <v>389.15</v>
      </c>
      <c r="AS74" s="40">
        <v>1606.25</v>
      </c>
      <c r="AT74" s="40">
        <v>1561.6</v>
      </c>
      <c r="AU74" s="40"/>
      <c r="AV74" s="40">
        <v>1076.3</v>
      </c>
      <c r="AW74" s="40">
        <v>1076.3</v>
      </c>
      <c r="AX74" s="40">
        <v>1761.95</v>
      </c>
      <c r="AY74" s="40">
        <v>1755.35</v>
      </c>
      <c r="AZ74" s="40"/>
      <c r="BA74" s="40">
        <v>849.97</v>
      </c>
      <c r="BB74" s="40">
        <v>849.97</v>
      </c>
      <c r="BC74" s="40">
        <v>1613.96</v>
      </c>
      <c r="BD74" s="40">
        <v>1587.86</v>
      </c>
      <c r="BE74" s="40"/>
      <c r="BF74" s="40">
        <v>6202.77</v>
      </c>
      <c r="BG74" s="40">
        <v>6202.77</v>
      </c>
      <c r="BH74" s="40">
        <v>6725.25</v>
      </c>
      <c r="BI74" s="40">
        <v>6725.25</v>
      </c>
      <c r="BJ74" s="40"/>
      <c r="BK74" s="40">
        <v>1406.73</v>
      </c>
      <c r="BL74" s="40">
        <v>1394.23</v>
      </c>
      <c r="BM74" s="42">
        <v>1652.92</v>
      </c>
      <c r="BN74" s="43">
        <v>1652.92</v>
      </c>
      <c r="BO74" s="40"/>
    </row>
    <row r="75" spans="1:67" s="44" customFormat="1" ht="14.25">
      <c r="A75" s="36"/>
      <c r="B75" s="37"/>
      <c r="C75" s="37"/>
      <c r="D75" s="38"/>
      <c r="E75" s="39" t="s">
        <v>506</v>
      </c>
      <c r="F75" s="40">
        <f>SUM(F76:F77)</f>
        <v>106695</v>
      </c>
      <c r="G75" s="40">
        <f t="shared" ref="G75:P75" si="55">SUM(G76:G77)</f>
        <v>59950</v>
      </c>
      <c r="H75" s="40">
        <f t="shared" si="55"/>
        <v>0</v>
      </c>
      <c r="I75" s="41">
        <f t="shared" ref="I75:I104" si="56">SUM(G75/F75*100)</f>
        <v>56.188200009372515</v>
      </c>
      <c r="J75" s="40">
        <f t="shared" si="55"/>
        <v>106695</v>
      </c>
      <c r="K75" s="40">
        <f t="shared" si="55"/>
        <v>59950</v>
      </c>
      <c r="L75" s="40">
        <f t="shared" si="55"/>
        <v>0</v>
      </c>
      <c r="M75" s="41">
        <f t="shared" ref="M75:M104" si="57">SUM(K75/J75*100)</f>
        <v>56.188200009372515</v>
      </c>
      <c r="N75" s="40">
        <f t="shared" si="55"/>
        <v>7678</v>
      </c>
      <c r="O75" s="40">
        <f t="shared" si="55"/>
        <v>3123.75</v>
      </c>
      <c r="P75" s="40">
        <f t="shared" si="55"/>
        <v>0</v>
      </c>
      <c r="Q75" s="41">
        <f t="shared" ref="Q75:Q104" si="58">SUM(O75/N75*100)</f>
        <v>40.684423026829904</v>
      </c>
      <c r="R75" s="40"/>
      <c r="S75" s="40"/>
      <c r="T75" s="40"/>
      <c r="U75" s="40"/>
      <c r="V75" s="40"/>
      <c r="W75" s="40"/>
      <c r="X75" s="40"/>
      <c r="Y75" s="40"/>
      <c r="Z75" s="40"/>
      <c r="AA75" s="40"/>
      <c r="AB75" s="40"/>
      <c r="AC75" s="40"/>
      <c r="AD75" s="40"/>
      <c r="AE75" s="40"/>
      <c r="AF75" s="40"/>
      <c r="AG75" s="40"/>
      <c r="AH75" s="40"/>
      <c r="AI75" s="40"/>
      <c r="AJ75" s="40"/>
      <c r="AK75" s="40"/>
      <c r="AL75" s="40"/>
      <c r="AM75" s="40"/>
      <c r="AN75" s="40"/>
      <c r="AO75" s="40"/>
      <c r="AP75" s="40"/>
      <c r="AQ75" s="40"/>
      <c r="AR75" s="40"/>
      <c r="AS75" s="40"/>
      <c r="AT75" s="40"/>
      <c r="AU75" s="40"/>
      <c r="AV75" s="40"/>
      <c r="AW75" s="40"/>
      <c r="AX75" s="40"/>
      <c r="AY75" s="40"/>
      <c r="AZ75" s="40"/>
      <c r="BA75" s="40"/>
      <c r="BB75" s="40"/>
      <c r="BC75" s="40"/>
      <c r="BD75" s="40"/>
      <c r="BE75" s="40"/>
      <c r="BF75" s="40"/>
      <c r="BG75" s="40"/>
      <c r="BH75" s="40"/>
      <c r="BI75" s="40"/>
      <c r="BJ75" s="40"/>
      <c r="BK75" s="40"/>
      <c r="BL75" s="40"/>
      <c r="BM75" s="42"/>
      <c r="BN75" s="43"/>
      <c r="BO75" s="40"/>
    </row>
    <row r="76" spans="1:67" s="52" customFormat="1" ht="24.75">
      <c r="A76" s="45" t="s">
        <v>298</v>
      </c>
      <c r="B76" s="46" t="s">
        <v>233</v>
      </c>
      <c r="C76" s="46" t="s">
        <v>16</v>
      </c>
      <c r="D76" s="47" t="s">
        <v>293</v>
      </c>
      <c r="E76" s="48" t="s">
        <v>491</v>
      </c>
      <c r="F76" s="49">
        <v>106695</v>
      </c>
      <c r="G76" s="49">
        <v>59950</v>
      </c>
      <c r="H76" s="49"/>
      <c r="I76" s="41">
        <f t="shared" si="56"/>
        <v>56.188200009372515</v>
      </c>
      <c r="J76" s="49">
        <v>106695</v>
      </c>
      <c r="K76" s="49">
        <v>59950</v>
      </c>
      <c r="L76" s="49"/>
      <c r="M76" s="41">
        <f t="shared" si="57"/>
        <v>56.188200009372515</v>
      </c>
      <c r="N76" s="49"/>
      <c r="O76" s="49"/>
      <c r="P76" s="49"/>
      <c r="Q76" s="41" t="e">
        <f t="shared" si="58"/>
        <v>#DIV/0!</v>
      </c>
      <c r="R76" s="49"/>
      <c r="S76" s="49"/>
      <c r="T76" s="49"/>
      <c r="U76" s="49"/>
      <c r="V76" s="49"/>
      <c r="W76" s="49"/>
      <c r="X76" s="49"/>
      <c r="Y76" s="49"/>
      <c r="Z76" s="49"/>
      <c r="AA76" s="49"/>
      <c r="AB76" s="49"/>
      <c r="AC76" s="49"/>
      <c r="AD76" s="49"/>
      <c r="AE76" s="49"/>
      <c r="AF76" s="49"/>
      <c r="AG76" s="49"/>
      <c r="AH76" s="49"/>
      <c r="AI76" s="49"/>
      <c r="AJ76" s="49"/>
      <c r="AK76" s="49"/>
      <c r="AL76" s="49"/>
      <c r="AM76" s="49"/>
      <c r="AN76" s="49"/>
      <c r="AO76" s="49"/>
      <c r="AP76" s="49"/>
      <c r="AQ76" s="49"/>
      <c r="AR76" s="49"/>
      <c r="AS76" s="49"/>
      <c r="AT76" s="49"/>
      <c r="AU76" s="49"/>
      <c r="AV76" s="49"/>
      <c r="AW76" s="49"/>
      <c r="AX76" s="49"/>
      <c r="AY76" s="49"/>
      <c r="AZ76" s="49"/>
      <c r="BA76" s="49"/>
      <c r="BB76" s="49"/>
      <c r="BC76" s="49"/>
      <c r="BD76" s="49"/>
      <c r="BE76" s="49"/>
      <c r="BF76" s="49"/>
      <c r="BG76" s="49"/>
      <c r="BH76" s="49"/>
      <c r="BI76" s="49"/>
      <c r="BJ76" s="49"/>
      <c r="BK76" s="49"/>
      <c r="BL76" s="49"/>
      <c r="BM76" s="50"/>
      <c r="BN76" s="51"/>
      <c r="BO76" s="49"/>
    </row>
    <row r="77" spans="1:67" s="52" customFormat="1" ht="24.75">
      <c r="A77" s="45" t="s">
        <v>298</v>
      </c>
      <c r="B77" s="46" t="s">
        <v>212</v>
      </c>
      <c r="C77" s="46" t="s">
        <v>16</v>
      </c>
      <c r="D77" s="47" t="s">
        <v>293</v>
      </c>
      <c r="E77" s="48" t="s">
        <v>299</v>
      </c>
      <c r="F77" s="49"/>
      <c r="G77" s="49"/>
      <c r="H77" s="49"/>
      <c r="I77" s="41" t="e">
        <f t="shared" si="56"/>
        <v>#DIV/0!</v>
      </c>
      <c r="J77" s="49"/>
      <c r="K77" s="49"/>
      <c r="L77" s="49"/>
      <c r="M77" s="41" t="e">
        <f t="shared" si="57"/>
        <v>#DIV/0!</v>
      </c>
      <c r="N77" s="49">
        <v>7678</v>
      </c>
      <c r="O77" s="49">
        <v>3123.75</v>
      </c>
      <c r="P77" s="49"/>
      <c r="Q77" s="41">
        <f t="shared" si="58"/>
        <v>40.684423026829904</v>
      </c>
      <c r="R77" s="49">
        <v>70</v>
      </c>
      <c r="S77" s="49">
        <v>70</v>
      </c>
      <c r="T77" s="49"/>
      <c r="U77" s="49"/>
      <c r="V77" s="49"/>
      <c r="W77" s="49">
        <v>965</v>
      </c>
      <c r="X77" s="49">
        <v>965</v>
      </c>
      <c r="Y77" s="49"/>
      <c r="Z77" s="49"/>
      <c r="AA77" s="49"/>
      <c r="AB77" s="49">
        <v>357</v>
      </c>
      <c r="AC77" s="49">
        <v>357</v>
      </c>
      <c r="AD77" s="49"/>
      <c r="AE77" s="49"/>
      <c r="AF77" s="49"/>
      <c r="AG77" s="49">
        <v>370.35</v>
      </c>
      <c r="AH77" s="49">
        <v>370.35</v>
      </c>
      <c r="AI77" s="49"/>
      <c r="AJ77" s="49"/>
      <c r="AK77" s="49"/>
      <c r="AL77" s="49">
        <v>1201</v>
      </c>
      <c r="AM77" s="49">
        <v>1201</v>
      </c>
      <c r="AN77" s="49"/>
      <c r="AO77" s="49"/>
      <c r="AP77" s="49"/>
      <c r="AQ77" s="49">
        <v>202.35</v>
      </c>
      <c r="AR77" s="49">
        <v>140.1</v>
      </c>
      <c r="AS77" s="49"/>
      <c r="AT77" s="49"/>
      <c r="AU77" s="49"/>
      <c r="AV77" s="49">
        <v>270.8</v>
      </c>
      <c r="AW77" s="49">
        <v>270.8</v>
      </c>
      <c r="AX77" s="49"/>
      <c r="AY77" s="49"/>
      <c r="AZ77" s="49"/>
      <c r="BA77" s="49">
        <v>697</v>
      </c>
      <c r="BB77" s="49">
        <v>697</v>
      </c>
      <c r="BC77" s="49"/>
      <c r="BD77" s="49"/>
      <c r="BE77" s="49"/>
      <c r="BF77" s="49">
        <v>1065.22</v>
      </c>
      <c r="BG77" s="49">
        <v>1065.22</v>
      </c>
      <c r="BH77" s="49"/>
      <c r="BI77" s="49"/>
      <c r="BJ77" s="49"/>
      <c r="BK77" s="49">
        <v>840.8</v>
      </c>
      <c r="BL77" s="49">
        <v>828.3</v>
      </c>
      <c r="BM77" s="50"/>
      <c r="BN77" s="51"/>
      <c r="BO77" s="49"/>
    </row>
    <row r="78" spans="1:67" s="44" customFormat="1" ht="14.25">
      <c r="A78" s="36"/>
      <c r="B78" s="37"/>
      <c r="C78" s="37"/>
      <c r="D78" s="38"/>
      <c r="E78" s="63" t="s">
        <v>507</v>
      </c>
      <c r="F78" s="40">
        <f>SUM(F79:F82)</f>
        <v>32268.079999999998</v>
      </c>
      <c r="G78" s="40">
        <f t="shared" ref="G78:BO78" si="59">SUM(G79:G82)</f>
        <v>31993.1</v>
      </c>
      <c r="H78" s="40">
        <f t="shared" si="59"/>
        <v>0</v>
      </c>
      <c r="I78" s="41">
        <f t="shared" si="56"/>
        <v>99.147826582802566</v>
      </c>
      <c r="J78" s="40">
        <f t="shared" si="59"/>
        <v>32268.079999999998</v>
      </c>
      <c r="K78" s="40">
        <f t="shared" si="59"/>
        <v>31993.1</v>
      </c>
      <c r="L78" s="40">
        <f t="shared" si="59"/>
        <v>0</v>
      </c>
      <c r="M78" s="41">
        <f t="shared" si="57"/>
        <v>99.147826582802566</v>
      </c>
      <c r="N78" s="40">
        <f t="shared" si="59"/>
        <v>2214</v>
      </c>
      <c r="O78" s="40">
        <f t="shared" si="59"/>
        <v>2214</v>
      </c>
      <c r="P78" s="40">
        <f t="shared" si="59"/>
        <v>0</v>
      </c>
      <c r="Q78" s="41">
        <f t="shared" si="58"/>
        <v>100</v>
      </c>
      <c r="R78" s="40">
        <f t="shared" si="59"/>
        <v>0</v>
      </c>
      <c r="S78" s="40">
        <f t="shared" si="59"/>
        <v>0</v>
      </c>
      <c r="T78" s="40">
        <f t="shared" si="59"/>
        <v>0</v>
      </c>
      <c r="U78" s="40">
        <f t="shared" si="59"/>
        <v>0</v>
      </c>
      <c r="V78" s="40">
        <f t="shared" si="59"/>
        <v>0</v>
      </c>
      <c r="W78" s="40">
        <f t="shared" si="59"/>
        <v>0</v>
      </c>
      <c r="X78" s="40">
        <f t="shared" si="59"/>
        <v>0</v>
      </c>
      <c r="Y78" s="40">
        <f t="shared" si="59"/>
        <v>0</v>
      </c>
      <c r="Z78" s="40">
        <f t="shared" si="59"/>
        <v>0</v>
      </c>
      <c r="AA78" s="40">
        <f t="shared" si="59"/>
        <v>0</v>
      </c>
      <c r="AB78" s="40">
        <f t="shared" si="59"/>
        <v>0</v>
      </c>
      <c r="AC78" s="40">
        <f t="shared" si="59"/>
        <v>0</v>
      </c>
      <c r="AD78" s="40">
        <f t="shared" si="59"/>
        <v>0</v>
      </c>
      <c r="AE78" s="40">
        <f t="shared" si="59"/>
        <v>0</v>
      </c>
      <c r="AF78" s="40">
        <f t="shared" si="59"/>
        <v>0</v>
      </c>
      <c r="AG78" s="40">
        <f t="shared" si="59"/>
        <v>0</v>
      </c>
      <c r="AH78" s="40">
        <f t="shared" si="59"/>
        <v>0</v>
      </c>
      <c r="AI78" s="40">
        <f t="shared" si="59"/>
        <v>0</v>
      </c>
      <c r="AJ78" s="40">
        <f t="shared" si="59"/>
        <v>0</v>
      </c>
      <c r="AK78" s="40">
        <f t="shared" si="59"/>
        <v>0</v>
      </c>
      <c r="AL78" s="40">
        <f t="shared" si="59"/>
        <v>0</v>
      </c>
      <c r="AM78" s="40">
        <f t="shared" si="59"/>
        <v>0</v>
      </c>
      <c r="AN78" s="40">
        <f t="shared" si="59"/>
        <v>0</v>
      </c>
      <c r="AO78" s="40">
        <f t="shared" si="59"/>
        <v>0</v>
      </c>
      <c r="AP78" s="40">
        <f t="shared" si="59"/>
        <v>0</v>
      </c>
      <c r="AQ78" s="40">
        <f t="shared" si="59"/>
        <v>0</v>
      </c>
      <c r="AR78" s="40">
        <f t="shared" si="59"/>
        <v>0</v>
      </c>
      <c r="AS78" s="40">
        <f t="shared" si="59"/>
        <v>0</v>
      </c>
      <c r="AT78" s="40">
        <f t="shared" si="59"/>
        <v>0</v>
      </c>
      <c r="AU78" s="40">
        <f t="shared" si="59"/>
        <v>0</v>
      </c>
      <c r="AV78" s="40">
        <f t="shared" si="59"/>
        <v>0</v>
      </c>
      <c r="AW78" s="40">
        <f t="shared" si="59"/>
        <v>0</v>
      </c>
      <c r="AX78" s="40">
        <f t="shared" si="59"/>
        <v>0</v>
      </c>
      <c r="AY78" s="40">
        <f t="shared" si="59"/>
        <v>0</v>
      </c>
      <c r="AZ78" s="40">
        <f t="shared" si="59"/>
        <v>0</v>
      </c>
      <c r="BA78" s="40">
        <f t="shared" si="59"/>
        <v>0</v>
      </c>
      <c r="BB78" s="40">
        <f t="shared" si="59"/>
        <v>0</v>
      </c>
      <c r="BC78" s="40">
        <f t="shared" si="59"/>
        <v>0</v>
      </c>
      <c r="BD78" s="40">
        <f t="shared" si="59"/>
        <v>0</v>
      </c>
      <c r="BE78" s="40">
        <f t="shared" si="59"/>
        <v>0</v>
      </c>
      <c r="BF78" s="40">
        <f t="shared" si="59"/>
        <v>0</v>
      </c>
      <c r="BG78" s="40">
        <f t="shared" si="59"/>
        <v>0</v>
      </c>
      <c r="BH78" s="40">
        <f t="shared" si="59"/>
        <v>0</v>
      </c>
      <c r="BI78" s="40">
        <f t="shared" si="59"/>
        <v>0</v>
      </c>
      <c r="BJ78" s="40">
        <f t="shared" si="59"/>
        <v>0</v>
      </c>
      <c r="BK78" s="40">
        <f t="shared" si="59"/>
        <v>0</v>
      </c>
      <c r="BL78" s="40">
        <f t="shared" si="59"/>
        <v>0</v>
      </c>
      <c r="BM78" s="40">
        <f t="shared" si="59"/>
        <v>0</v>
      </c>
      <c r="BN78" s="40">
        <f t="shared" si="59"/>
        <v>0</v>
      </c>
      <c r="BO78" s="40">
        <f t="shared" si="59"/>
        <v>0</v>
      </c>
    </row>
    <row r="79" spans="1:67" s="52" customFormat="1" ht="52.5" customHeight="1">
      <c r="A79" s="45" t="s">
        <v>300</v>
      </c>
      <c r="B79" s="46" t="s">
        <v>233</v>
      </c>
      <c r="C79" s="46" t="s">
        <v>16</v>
      </c>
      <c r="D79" s="47" t="s">
        <v>293</v>
      </c>
      <c r="E79" s="48" t="s">
        <v>492</v>
      </c>
      <c r="F79" s="49">
        <v>814.71</v>
      </c>
      <c r="G79" s="49">
        <v>814.71</v>
      </c>
      <c r="H79" s="49"/>
      <c r="I79" s="41">
        <f t="shared" si="56"/>
        <v>100</v>
      </c>
      <c r="J79" s="49">
        <v>814.71</v>
      </c>
      <c r="K79" s="49">
        <v>814.71</v>
      </c>
      <c r="L79" s="49"/>
      <c r="M79" s="41">
        <f t="shared" si="57"/>
        <v>100</v>
      </c>
      <c r="N79" s="49"/>
      <c r="O79" s="49"/>
      <c r="P79" s="49"/>
      <c r="Q79" s="41" t="e">
        <f t="shared" si="58"/>
        <v>#DIV/0!</v>
      </c>
      <c r="R79" s="49"/>
      <c r="S79" s="49"/>
      <c r="T79" s="49"/>
      <c r="U79" s="49"/>
      <c r="V79" s="49"/>
      <c r="W79" s="49"/>
      <c r="X79" s="49"/>
      <c r="Y79" s="49"/>
      <c r="Z79" s="49"/>
      <c r="AA79" s="49"/>
      <c r="AB79" s="49"/>
      <c r="AC79" s="49"/>
      <c r="AD79" s="49"/>
      <c r="AE79" s="49"/>
      <c r="AF79" s="49"/>
      <c r="AG79" s="49"/>
      <c r="AH79" s="49"/>
      <c r="AI79" s="49"/>
      <c r="AJ79" s="49"/>
      <c r="AK79" s="49"/>
      <c r="AL79" s="49"/>
      <c r="AM79" s="49"/>
      <c r="AN79" s="49"/>
      <c r="AO79" s="49"/>
      <c r="AP79" s="49"/>
      <c r="AQ79" s="49"/>
      <c r="AR79" s="49"/>
      <c r="AS79" s="49"/>
      <c r="AT79" s="49"/>
      <c r="AU79" s="49"/>
      <c r="AV79" s="49"/>
      <c r="AW79" s="49"/>
      <c r="AX79" s="49"/>
      <c r="AY79" s="49"/>
      <c r="AZ79" s="49"/>
      <c r="BA79" s="49"/>
      <c r="BB79" s="49"/>
      <c r="BC79" s="49"/>
      <c r="BD79" s="49"/>
      <c r="BE79" s="49"/>
      <c r="BF79" s="49"/>
      <c r="BG79" s="49"/>
      <c r="BH79" s="49"/>
      <c r="BI79" s="49"/>
      <c r="BJ79" s="49"/>
      <c r="BK79" s="49"/>
      <c r="BL79" s="49"/>
      <c r="BM79" s="50"/>
      <c r="BN79" s="51"/>
      <c r="BO79" s="49"/>
    </row>
    <row r="80" spans="1:67" s="52" customFormat="1" ht="39" customHeight="1">
      <c r="A80" s="45" t="s">
        <v>301</v>
      </c>
      <c r="B80" s="46" t="s">
        <v>233</v>
      </c>
      <c r="C80" s="46" t="s">
        <v>16</v>
      </c>
      <c r="D80" s="47" t="s">
        <v>293</v>
      </c>
      <c r="E80" s="48" t="s">
        <v>493</v>
      </c>
      <c r="F80" s="49">
        <v>25222</v>
      </c>
      <c r="G80" s="49">
        <v>25222</v>
      </c>
      <c r="H80" s="49"/>
      <c r="I80" s="41">
        <f t="shared" si="56"/>
        <v>100</v>
      </c>
      <c r="J80" s="49">
        <v>25222</v>
      </c>
      <c r="K80" s="49">
        <v>25222</v>
      </c>
      <c r="L80" s="49"/>
      <c r="M80" s="41">
        <f t="shared" si="57"/>
        <v>100</v>
      </c>
      <c r="N80" s="49"/>
      <c r="O80" s="49"/>
      <c r="P80" s="49"/>
      <c r="Q80" s="41" t="e">
        <f t="shared" si="58"/>
        <v>#DIV/0!</v>
      </c>
      <c r="R80" s="49"/>
      <c r="S80" s="49"/>
      <c r="T80" s="49"/>
      <c r="U80" s="49"/>
      <c r="V80" s="49"/>
      <c r="W80" s="49"/>
      <c r="X80" s="49"/>
      <c r="Y80" s="49"/>
      <c r="Z80" s="49"/>
      <c r="AA80" s="49"/>
      <c r="AB80" s="49"/>
      <c r="AC80" s="49"/>
      <c r="AD80" s="49"/>
      <c r="AE80" s="49"/>
      <c r="AF80" s="49"/>
      <c r="AG80" s="49"/>
      <c r="AH80" s="49"/>
      <c r="AI80" s="49"/>
      <c r="AJ80" s="49"/>
      <c r="AK80" s="49"/>
      <c r="AL80" s="49"/>
      <c r="AM80" s="49"/>
      <c r="AN80" s="49"/>
      <c r="AO80" s="49"/>
      <c r="AP80" s="49"/>
      <c r="AQ80" s="49"/>
      <c r="AR80" s="49"/>
      <c r="AS80" s="49"/>
      <c r="AT80" s="49"/>
      <c r="AU80" s="49"/>
      <c r="AV80" s="49"/>
      <c r="AW80" s="49"/>
      <c r="AX80" s="49"/>
      <c r="AY80" s="49"/>
      <c r="AZ80" s="49"/>
      <c r="BA80" s="49"/>
      <c r="BB80" s="49"/>
      <c r="BC80" s="49"/>
      <c r="BD80" s="49"/>
      <c r="BE80" s="49"/>
      <c r="BF80" s="49"/>
      <c r="BG80" s="49"/>
      <c r="BH80" s="49"/>
      <c r="BI80" s="49"/>
      <c r="BJ80" s="49"/>
      <c r="BK80" s="49"/>
      <c r="BL80" s="49"/>
      <c r="BM80" s="50"/>
      <c r="BN80" s="51"/>
      <c r="BO80" s="49"/>
    </row>
    <row r="81" spans="1:67" s="52" customFormat="1" ht="15">
      <c r="A81" s="45" t="s">
        <v>304</v>
      </c>
      <c r="B81" s="46" t="s">
        <v>233</v>
      </c>
      <c r="C81" s="46" t="s">
        <v>16</v>
      </c>
      <c r="D81" s="47" t="s">
        <v>293</v>
      </c>
      <c r="E81" s="48" t="s">
        <v>305</v>
      </c>
      <c r="F81" s="49">
        <v>6231.37</v>
      </c>
      <c r="G81" s="49">
        <v>5956.39</v>
      </c>
      <c r="H81" s="49"/>
      <c r="I81" s="41">
        <f t="shared" si="56"/>
        <v>95.587166225083735</v>
      </c>
      <c r="J81" s="49">
        <v>6231.37</v>
      </c>
      <c r="K81" s="49">
        <v>5956.39</v>
      </c>
      <c r="L81" s="49"/>
      <c r="M81" s="41">
        <f t="shared" si="57"/>
        <v>95.587166225083735</v>
      </c>
      <c r="N81" s="49"/>
      <c r="O81" s="49"/>
      <c r="P81" s="49"/>
      <c r="Q81" s="41" t="e">
        <f t="shared" si="58"/>
        <v>#DIV/0!</v>
      </c>
      <c r="R81" s="49"/>
      <c r="S81" s="49"/>
      <c r="T81" s="49"/>
      <c r="U81" s="49"/>
      <c r="V81" s="49"/>
      <c r="W81" s="49"/>
      <c r="X81" s="49"/>
      <c r="Y81" s="49"/>
      <c r="Z81" s="49"/>
      <c r="AA81" s="49"/>
      <c r="AB81" s="49"/>
      <c r="AC81" s="49"/>
      <c r="AD81" s="49"/>
      <c r="AE81" s="49"/>
      <c r="AF81" s="49"/>
      <c r="AG81" s="49"/>
      <c r="AH81" s="49"/>
      <c r="AI81" s="49"/>
      <c r="AJ81" s="49"/>
      <c r="AK81" s="49"/>
      <c r="AL81" s="49"/>
      <c r="AM81" s="49"/>
      <c r="AN81" s="49"/>
      <c r="AO81" s="49"/>
      <c r="AP81" s="49"/>
      <c r="AQ81" s="49"/>
      <c r="AR81" s="49"/>
      <c r="AS81" s="49"/>
      <c r="AT81" s="49"/>
      <c r="AU81" s="49"/>
      <c r="AV81" s="49"/>
      <c r="AW81" s="49"/>
      <c r="AX81" s="49"/>
      <c r="AY81" s="49"/>
      <c r="AZ81" s="49"/>
      <c r="BA81" s="49"/>
      <c r="BB81" s="49"/>
      <c r="BC81" s="49"/>
      <c r="BD81" s="49"/>
      <c r="BE81" s="49"/>
      <c r="BF81" s="49"/>
      <c r="BG81" s="49"/>
      <c r="BH81" s="49"/>
      <c r="BI81" s="49"/>
      <c r="BJ81" s="49"/>
      <c r="BK81" s="49"/>
      <c r="BL81" s="49"/>
      <c r="BM81" s="50"/>
      <c r="BN81" s="51"/>
      <c r="BO81" s="49"/>
    </row>
    <row r="82" spans="1:67" s="52" customFormat="1" ht="15">
      <c r="A82" s="45" t="s">
        <v>304</v>
      </c>
      <c r="B82" s="46" t="s">
        <v>212</v>
      </c>
      <c r="C82" s="46" t="s">
        <v>16</v>
      </c>
      <c r="D82" s="47" t="s">
        <v>293</v>
      </c>
      <c r="E82" s="48" t="s">
        <v>306</v>
      </c>
      <c r="F82" s="49"/>
      <c r="G82" s="49"/>
      <c r="H82" s="49"/>
      <c r="I82" s="41" t="e">
        <f t="shared" si="56"/>
        <v>#DIV/0!</v>
      </c>
      <c r="J82" s="49"/>
      <c r="K82" s="49"/>
      <c r="L82" s="49"/>
      <c r="M82" s="41" t="e">
        <f t="shared" si="57"/>
        <v>#DIV/0!</v>
      </c>
      <c r="N82" s="49">
        <v>2214</v>
      </c>
      <c r="O82" s="49">
        <v>2214</v>
      </c>
      <c r="P82" s="49"/>
      <c r="Q82" s="41">
        <f t="shared" si="58"/>
        <v>100</v>
      </c>
      <c r="R82" s="49"/>
      <c r="S82" s="49"/>
      <c r="T82" s="49"/>
      <c r="U82" s="49"/>
      <c r="V82" s="49"/>
      <c r="W82" s="49"/>
      <c r="X82" s="49"/>
      <c r="Y82" s="49"/>
      <c r="Z82" s="49"/>
      <c r="AA82" s="49"/>
      <c r="AB82" s="49"/>
      <c r="AC82" s="49"/>
      <c r="AD82" s="49"/>
      <c r="AE82" s="49"/>
      <c r="AF82" s="49"/>
      <c r="AG82" s="49"/>
      <c r="AH82" s="49"/>
      <c r="AI82" s="49"/>
      <c r="AJ82" s="49"/>
      <c r="AK82" s="49"/>
      <c r="AL82" s="49"/>
      <c r="AM82" s="49"/>
      <c r="AN82" s="49"/>
      <c r="AO82" s="49"/>
      <c r="AP82" s="49"/>
      <c r="AQ82" s="49"/>
      <c r="AR82" s="49"/>
      <c r="AS82" s="49"/>
      <c r="AT82" s="49"/>
      <c r="AU82" s="49"/>
      <c r="AV82" s="49"/>
      <c r="AW82" s="49"/>
      <c r="AX82" s="49"/>
      <c r="AY82" s="49"/>
      <c r="AZ82" s="49"/>
      <c r="BA82" s="49"/>
      <c r="BB82" s="49"/>
      <c r="BC82" s="49"/>
      <c r="BD82" s="49"/>
      <c r="BE82" s="49"/>
      <c r="BF82" s="49"/>
      <c r="BG82" s="49"/>
      <c r="BH82" s="49"/>
      <c r="BI82" s="49"/>
      <c r="BJ82" s="49"/>
      <c r="BK82" s="49"/>
      <c r="BL82" s="49"/>
      <c r="BM82" s="50"/>
      <c r="BN82" s="51"/>
      <c r="BO82" s="49"/>
    </row>
    <row r="83" spans="1:67" s="44" customFormat="1" ht="14.25">
      <c r="A83" s="36"/>
      <c r="B83" s="37"/>
      <c r="C83" s="37"/>
      <c r="D83" s="38"/>
      <c r="E83" s="39" t="s">
        <v>508</v>
      </c>
      <c r="F83" s="40">
        <f>SUM(F84:F97)</f>
        <v>103504.84999999999</v>
      </c>
      <c r="G83" s="65">
        <f t="shared" ref="G83:P83" si="60">SUM(G84:G97)</f>
        <v>63381.630000000005</v>
      </c>
      <c r="H83" s="40">
        <f t="shared" si="60"/>
        <v>0</v>
      </c>
      <c r="I83" s="41">
        <f t="shared" si="56"/>
        <v>61.235420369190443</v>
      </c>
      <c r="J83" s="40">
        <f t="shared" si="60"/>
        <v>103504.84999999999</v>
      </c>
      <c r="K83" s="40">
        <f t="shared" si="60"/>
        <v>63381.630000000005</v>
      </c>
      <c r="L83" s="40">
        <f t="shared" si="60"/>
        <v>0</v>
      </c>
      <c r="M83" s="41">
        <f t="shared" si="57"/>
        <v>61.235420369190443</v>
      </c>
      <c r="N83" s="40">
        <f t="shared" si="60"/>
        <v>840.5</v>
      </c>
      <c r="O83" s="40">
        <f t="shared" si="60"/>
        <v>455</v>
      </c>
      <c r="P83" s="40">
        <f t="shared" si="60"/>
        <v>0</v>
      </c>
      <c r="Q83" s="41">
        <f t="shared" si="58"/>
        <v>54.134443783462224</v>
      </c>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0"/>
      <c r="AS83" s="40"/>
      <c r="AT83" s="40"/>
      <c r="AU83" s="40"/>
      <c r="AV83" s="40"/>
      <c r="AW83" s="40"/>
      <c r="AX83" s="40"/>
      <c r="AY83" s="40"/>
      <c r="AZ83" s="40"/>
      <c r="BA83" s="40"/>
      <c r="BB83" s="40"/>
      <c r="BC83" s="40"/>
      <c r="BD83" s="40"/>
      <c r="BE83" s="40"/>
      <c r="BF83" s="40"/>
      <c r="BG83" s="40"/>
      <c r="BH83" s="40"/>
      <c r="BI83" s="40"/>
      <c r="BJ83" s="40"/>
      <c r="BK83" s="40"/>
      <c r="BL83" s="40"/>
      <c r="BM83" s="42"/>
      <c r="BN83" s="43"/>
      <c r="BO83" s="40"/>
    </row>
    <row r="84" spans="1:67" s="52" customFormat="1" ht="36.75">
      <c r="A84" s="45" t="s">
        <v>307</v>
      </c>
      <c r="B84" s="46" t="s">
        <v>233</v>
      </c>
      <c r="C84" s="46" t="s">
        <v>16</v>
      </c>
      <c r="D84" s="47" t="s">
        <v>293</v>
      </c>
      <c r="E84" s="48" t="s">
        <v>308</v>
      </c>
      <c r="F84" s="49">
        <v>117.76</v>
      </c>
      <c r="G84" s="49">
        <v>117.76</v>
      </c>
      <c r="H84" s="49"/>
      <c r="I84" s="41">
        <f t="shared" si="56"/>
        <v>100</v>
      </c>
      <c r="J84" s="49">
        <v>117.76</v>
      </c>
      <c r="K84" s="49">
        <v>117.76</v>
      </c>
      <c r="L84" s="49"/>
      <c r="M84" s="41">
        <f t="shared" si="57"/>
        <v>100</v>
      </c>
      <c r="N84" s="49"/>
      <c r="O84" s="49"/>
      <c r="P84" s="49"/>
      <c r="Q84" s="41" t="e">
        <f t="shared" si="58"/>
        <v>#DIV/0!</v>
      </c>
      <c r="R84" s="49"/>
      <c r="S84" s="49"/>
      <c r="T84" s="49"/>
      <c r="U84" s="49"/>
      <c r="V84" s="49"/>
      <c r="W84" s="49"/>
      <c r="X84" s="49"/>
      <c r="Y84" s="49"/>
      <c r="Z84" s="49"/>
      <c r="AA84" s="49"/>
      <c r="AB84" s="49"/>
      <c r="AC84" s="49"/>
      <c r="AD84" s="49"/>
      <c r="AE84" s="49"/>
      <c r="AF84" s="49"/>
      <c r="AG84" s="49"/>
      <c r="AH84" s="49"/>
      <c r="AI84" s="49"/>
      <c r="AJ84" s="49"/>
      <c r="AK84" s="49"/>
      <c r="AL84" s="49"/>
      <c r="AM84" s="49"/>
      <c r="AN84" s="49"/>
      <c r="AO84" s="49"/>
      <c r="AP84" s="49"/>
      <c r="AQ84" s="49"/>
      <c r="AR84" s="49"/>
      <c r="AS84" s="49"/>
      <c r="AT84" s="49"/>
      <c r="AU84" s="49"/>
      <c r="AV84" s="49"/>
      <c r="AW84" s="49"/>
      <c r="AX84" s="49"/>
      <c r="AY84" s="49"/>
      <c r="AZ84" s="49"/>
      <c r="BA84" s="49"/>
      <c r="BB84" s="49"/>
      <c r="BC84" s="49"/>
      <c r="BD84" s="49"/>
      <c r="BE84" s="49"/>
      <c r="BF84" s="49"/>
      <c r="BG84" s="49"/>
      <c r="BH84" s="49"/>
      <c r="BI84" s="49"/>
      <c r="BJ84" s="49"/>
      <c r="BK84" s="49"/>
      <c r="BL84" s="49"/>
      <c r="BM84" s="50"/>
      <c r="BN84" s="51"/>
      <c r="BO84" s="49"/>
    </row>
    <row r="85" spans="1:67" s="52" customFormat="1" ht="36.75">
      <c r="A85" s="45" t="s">
        <v>309</v>
      </c>
      <c r="B85" s="46" t="s">
        <v>233</v>
      </c>
      <c r="C85" s="46" t="s">
        <v>16</v>
      </c>
      <c r="D85" s="47" t="s">
        <v>293</v>
      </c>
      <c r="E85" s="48" t="s">
        <v>310</v>
      </c>
      <c r="F85" s="49">
        <v>1151</v>
      </c>
      <c r="G85" s="49">
        <v>1151</v>
      </c>
      <c r="H85" s="49"/>
      <c r="I85" s="41">
        <f t="shared" si="56"/>
        <v>100</v>
      </c>
      <c r="J85" s="49">
        <v>1151</v>
      </c>
      <c r="K85" s="49">
        <v>1151</v>
      </c>
      <c r="L85" s="49"/>
      <c r="M85" s="41">
        <f t="shared" si="57"/>
        <v>100</v>
      </c>
      <c r="N85" s="49"/>
      <c r="O85" s="49"/>
      <c r="P85" s="49"/>
      <c r="Q85" s="41" t="e">
        <f t="shared" si="58"/>
        <v>#DIV/0!</v>
      </c>
      <c r="R85" s="49"/>
      <c r="S85" s="49"/>
      <c r="T85" s="49"/>
      <c r="U85" s="49"/>
      <c r="V85" s="49"/>
      <c r="W85" s="49"/>
      <c r="X85" s="49"/>
      <c r="Y85" s="49"/>
      <c r="Z85" s="49"/>
      <c r="AA85" s="49"/>
      <c r="AB85" s="49"/>
      <c r="AC85" s="49"/>
      <c r="AD85" s="49"/>
      <c r="AE85" s="49"/>
      <c r="AF85" s="49"/>
      <c r="AG85" s="49"/>
      <c r="AH85" s="49"/>
      <c r="AI85" s="49"/>
      <c r="AJ85" s="49"/>
      <c r="AK85" s="49"/>
      <c r="AL85" s="49"/>
      <c r="AM85" s="49"/>
      <c r="AN85" s="49"/>
      <c r="AO85" s="49"/>
      <c r="AP85" s="49"/>
      <c r="AQ85" s="49"/>
      <c r="AR85" s="49"/>
      <c r="AS85" s="49"/>
      <c r="AT85" s="49"/>
      <c r="AU85" s="49"/>
      <c r="AV85" s="49"/>
      <c r="AW85" s="49"/>
      <c r="AX85" s="49"/>
      <c r="AY85" s="49"/>
      <c r="AZ85" s="49"/>
      <c r="BA85" s="49"/>
      <c r="BB85" s="49"/>
      <c r="BC85" s="49"/>
      <c r="BD85" s="49"/>
      <c r="BE85" s="49"/>
      <c r="BF85" s="49"/>
      <c r="BG85" s="49"/>
      <c r="BH85" s="49"/>
      <c r="BI85" s="49"/>
      <c r="BJ85" s="49"/>
      <c r="BK85" s="49"/>
      <c r="BL85" s="49"/>
      <c r="BM85" s="50"/>
      <c r="BN85" s="51"/>
      <c r="BO85" s="49"/>
    </row>
    <row r="86" spans="1:67" s="52" customFormat="1" ht="48.75">
      <c r="A86" s="45" t="s">
        <v>311</v>
      </c>
      <c r="B86" s="46" t="s">
        <v>233</v>
      </c>
      <c r="C86" s="46" t="s">
        <v>16</v>
      </c>
      <c r="D86" s="47" t="s">
        <v>293</v>
      </c>
      <c r="E86" s="48" t="s">
        <v>312</v>
      </c>
      <c r="F86" s="49">
        <v>12.9</v>
      </c>
      <c r="G86" s="49">
        <v>12.9</v>
      </c>
      <c r="H86" s="49"/>
      <c r="I86" s="41">
        <f t="shared" si="56"/>
        <v>100</v>
      </c>
      <c r="J86" s="49">
        <v>12.9</v>
      </c>
      <c r="K86" s="49">
        <v>12.9</v>
      </c>
      <c r="L86" s="49"/>
      <c r="M86" s="41">
        <f t="shared" si="57"/>
        <v>100</v>
      </c>
      <c r="N86" s="49"/>
      <c r="O86" s="49"/>
      <c r="P86" s="49"/>
      <c r="Q86" s="41" t="e">
        <f t="shared" si="58"/>
        <v>#DIV/0!</v>
      </c>
      <c r="R86" s="49"/>
      <c r="S86" s="49"/>
      <c r="T86" s="49"/>
      <c r="U86" s="49"/>
      <c r="V86" s="49"/>
      <c r="W86" s="49"/>
      <c r="X86" s="49"/>
      <c r="Y86" s="49"/>
      <c r="Z86" s="49"/>
      <c r="AA86" s="49"/>
      <c r="AB86" s="49"/>
      <c r="AC86" s="49"/>
      <c r="AD86" s="49"/>
      <c r="AE86" s="49"/>
      <c r="AF86" s="49"/>
      <c r="AG86" s="49"/>
      <c r="AH86" s="49"/>
      <c r="AI86" s="49"/>
      <c r="AJ86" s="49"/>
      <c r="AK86" s="49"/>
      <c r="AL86" s="49"/>
      <c r="AM86" s="49"/>
      <c r="AN86" s="49"/>
      <c r="AO86" s="49"/>
      <c r="AP86" s="49"/>
      <c r="AQ86" s="49"/>
      <c r="AR86" s="49"/>
      <c r="AS86" s="49"/>
      <c r="AT86" s="49"/>
      <c r="AU86" s="49"/>
      <c r="AV86" s="49"/>
      <c r="AW86" s="49"/>
      <c r="AX86" s="49"/>
      <c r="AY86" s="49"/>
      <c r="AZ86" s="49"/>
      <c r="BA86" s="49"/>
      <c r="BB86" s="49"/>
      <c r="BC86" s="49"/>
      <c r="BD86" s="49"/>
      <c r="BE86" s="49"/>
      <c r="BF86" s="49">
        <v>4749.3999999999996</v>
      </c>
      <c r="BG86" s="49">
        <v>4749.3999999999996</v>
      </c>
      <c r="BH86" s="49"/>
      <c r="BI86" s="49"/>
      <c r="BJ86" s="49"/>
      <c r="BK86" s="49"/>
      <c r="BL86" s="49"/>
      <c r="BM86" s="50"/>
      <c r="BN86" s="51"/>
      <c r="BO86" s="49"/>
    </row>
    <row r="87" spans="1:67" s="52" customFormat="1" ht="36.75">
      <c r="A87" s="45" t="s">
        <v>313</v>
      </c>
      <c r="B87" s="46" t="s">
        <v>233</v>
      </c>
      <c r="C87" s="46" t="s">
        <v>16</v>
      </c>
      <c r="D87" s="47" t="s">
        <v>293</v>
      </c>
      <c r="E87" s="48" t="s">
        <v>314</v>
      </c>
      <c r="F87" s="49">
        <v>840.5</v>
      </c>
      <c r="G87" s="49">
        <v>455</v>
      </c>
      <c r="H87" s="49"/>
      <c r="I87" s="41">
        <f t="shared" si="56"/>
        <v>54.134443783462224</v>
      </c>
      <c r="J87" s="49">
        <v>840.5</v>
      </c>
      <c r="K87" s="49">
        <v>455</v>
      </c>
      <c r="L87" s="49"/>
      <c r="M87" s="41">
        <f t="shared" si="57"/>
        <v>54.134443783462224</v>
      </c>
      <c r="N87" s="49"/>
      <c r="O87" s="49"/>
      <c r="P87" s="49"/>
      <c r="Q87" s="41" t="e">
        <f t="shared" si="58"/>
        <v>#DIV/0!</v>
      </c>
      <c r="R87" s="49"/>
      <c r="S87" s="49"/>
      <c r="T87" s="49"/>
      <c r="U87" s="49"/>
      <c r="V87" s="49"/>
      <c r="W87" s="49"/>
      <c r="X87" s="49"/>
      <c r="Y87" s="49"/>
      <c r="Z87" s="49"/>
      <c r="AA87" s="49"/>
      <c r="AB87" s="49"/>
      <c r="AC87" s="49"/>
      <c r="AD87" s="49"/>
      <c r="AE87" s="49"/>
      <c r="AF87" s="49"/>
      <c r="AG87" s="49"/>
      <c r="AH87" s="49"/>
      <c r="AI87" s="49"/>
      <c r="AJ87" s="49"/>
      <c r="AK87" s="49"/>
      <c r="AL87" s="49"/>
      <c r="AM87" s="49"/>
      <c r="AN87" s="49"/>
      <c r="AO87" s="49"/>
      <c r="AP87" s="49"/>
      <c r="AQ87" s="49"/>
      <c r="AR87" s="49"/>
      <c r="AS87" s="49"/>
      <c r="AT87" s="49"/>
      <c r="AU87" s="49"/>
      <c r="AV87" s="49"/>
      <c r="AW87" s="49"/>
      <c r="AX87" s="49"/>
      <c r="AY87" s="49"/>
      <c r="AZ87" s="49"/>
      <c r="BA87" s="49"/>
      <c r="BB87" s="49"/>
      <c r="BC87" s="49"/>
      <c r="BD87" s="49"/>
      <c r="BE87" s="49"/>
      <c r="BF87" s="49"/>
      <c r="BG87" s="49"/>
      <c r="BH87" s="49"/>
      <c r="BI87" s="49"/>
      <c r="BJ87" s="49"/>
      <c r="BK87" s="49"/>
      <c r="BL87" s="49"/>
      <c r="BM87" s="50"/>
      <c r="BN87" s="51"/>
      <c r="BO87" s="49"/>
    </row>
    <row r="88" spans="1:67" s="52" customFormat="1" ht="36.75">
      <c r="A88" s="45" t="s">
        <v>313</v>
      </c>
      <c r="B88" s="46" t="s">
        <v>212</v>
      </c>
      <c r="C88" s="46" t="s">
        <v>16</v>
      </c>
      <c r="D88" s="47" t="s">
        <v>293</v>
      </c>
      <c r="E88" s="48" t="s">
        <v>315</v>
      </c>
      <c r="F88" s="49"/>
      <c r="G88" s="49"/>
      <c r="H88" s="49"/>
      <c r="I88" s="41" t="e">
        <f t="shared" si="56"/>
        <v>#DIV/0!</v>
      </c>
      <c r="J88" s="49"/>
      <c r="K88" s="49"/>
      <c r="L88" s="49"/>
      <c r="M88" s="41" t="e">
        <f t="shared" si="57"/>
        <v>#DIV/0!</v>
      </c>
      <c r="N88" s="49">
        <v>840.5</v>
      </c>
      <c r="O88" s="49">
        <v>455</v>
      </c>
      <c r="P88" s="49"/>
      <c r="Q88" s="41">
        <f t="shared" si="58"/>
        <v>54.134443783462224</v>
      </c>
      <c r="R88" s="49"/>
      <c r="S88" s="49"/>
      <c r="T88" s="49"/>
      <c r="U88" s="49"/>
      <c r="V88" s="49"/>
      <c r="W88" s="49"/>
      <c r="X88" s="49"/>
      <c r="Y88" s="49"/>
      <c r="Z88" s="49"/>
      <c r="AA88" s="49"/>
      <c r="AB88" s="49"/>
      <c r="AC88" s="49"/>
      <c r="AD88" s="49"/>
      <c r="AE88" s="49"/>
      <c r="AF88" s="49"/>
      <c r="AG88" s="49"/>
      <c r="AH88" s="49"/>
      <c r="AI88" s="49"/>
      <c r="AJ88" s="49"/>
      <c r="AK88" s="49"/>
      <c r="AL88" s="49"/>
      <c r="AM88" s="49"/>
      <c r="AN88" s="49"/>
      <c r="AO88" s="49"/>
      <c r="AP88" s="49"/>
      <c r="AQ88" s="49"/>
      <c r="AR88" s="49"/>
      <c r="AS88" s="49"/>
      <c r="AT88" s="49"/>
      <c r="AU88" s="49"/>
      <c r="AV88" s="49"/>
      <c r="AW88" s="49"/>
      <c r="AX88" s="49"/>
      <c r="AY88" s="49"/>
      <c r="AZ88" s="49"/>
      <c r="BA88" s="49"/>
      <c r="BB88" s="49"/>
      <c r="BC88" s="49"/>
      <c r="BD88" s="49"/>
      <c r="BE88" s="49"/>
      <c r="BF88" s="49">
        <v>209.2</v>
      </c>
      <c r="BG88" s="49">
        <v>209.2</v>
      </c>
      <c r="BH88" s="49"/>
      <c r="BI88" s="49"/>
      <c r="BJ88" s="49"/>
      <c r="BK88" s="49"/>
      <c r="BL88" s="49"/>
      <c r="BM88" s="50"/>
      <c r="BN88" s="51"/>
      <c r="BO88" s="49"/>
    </row>
    <row r="89" spans="1:67" s="52" customFormat="1" ht="48.75">
      <c r="A89" s="45" t="s">
        <v>494</v>
      </c>
      <c r="B89" s="46" t="s">
        <v>233</v>
      </c>
      <c r="C89" s="46" t="s">
        <v>16</v>
      </c>
      <c r="D89" s="47" t="s">
        <v>293</v>
      </c>
      <c r="E89" s="48" t="s">
        <v>495</v>
      </c>
      <c r="F89" s="49">
        <v>196.8</v>
      </c>
      <c r="G89" s="49">
        <v>94.21</v>
      </c>
      <c r="H89" s="49"/>
      <c r="I89" s="41">
        <f t="shared" si="56"/>
        <v>47.87093495934959</v>
      </c>
      <c r="J89" s="49">
        <v>196.8</v>
      </c>
      <c r="K89" s="49">
        <v>94.21</v>
      </c>
      <c r="L89" s="49"/>
      <c r="M89" s="41">
        <f t="shared" si="57"/>
        <v>47.87093495934959</v>
      </c>
      <c r="N89" s="49"/>
      <c r="O89" s="49"/>
      <c r="P89" s="49"/>
      <c r="Q89" s="41" t="e">
        <f t="shared" si="58"/>
        <v>#DIV/0!</v>
      </c>
      <c r="R89" s="49"/>
      <c r="S89" s="49"/>
      <c r="T89" s="49"/>
      <c r="U89" s="49"/>
      <c r="V89" s="49"/>
      <c r="W89" s="49"/>
      <c r="X89" s="49"/>
      <c r="Y89" s="49"/>
      <c r="Z89" s="49"/>
      <c r="AA89" s="49"/>
      <c r="AB89" s="49"/>
      <c r="AC89" s="49"/>
      <c r="AD89" s="49"/>
      <c r="AE89" s="49"/>
      <c r="AF89" s="49"/>
      <c r="AG89" s="49"/>
      <c r="AH89" s="49"/>
      <c r="AI89" s="49"/>
      <c r="AJ89" s="49"/>
      <c r="AK89" s="49"/>
      <c r="AL89" s="49"/>
      <c r="AM89" s="49"/>
      <c r="AN89" s="49"/>
      <c r="AO89" s="49"/>
      <c r="AP89" s="49"/>
      <c r="AQ89" s="49"/>
      <c r="AR89" s="49"/>
      <c r="AS89" s="49"/>
      <c r="AT89" s="49"/>
      <c r="AU89" s="49"/>
      <c r="AV89" s="49"/>
      <c r="AW89" s="49"/>
      <c r="AX89" s="49"/>
      <c r="AY89" s="49"/>
      <c r="AZ89" s="49"/>
      <c r="BA89" s="49"/>
      <c r="BB89" s="49"/>
      <c r="BC89" s="49"/>
      <c r="BD89" s="49"/>
      <c r="BE89" s="49"/>
      <c r="BF89" s="49"/>
      <c r="BG89" s="49"/>
      <c r="BH89" s="49"/>
      <c r="BI89" s="49"/>
      <c r="BJ89" s="49"/>
      <c r="BK89" s="49"/>
      <c r="BL89" s="49"/>
      <c r="BM89" s="50"/>
      <c r="BN89" s="51"/>
      <c r="BO89" s="49"/>
    </row>
    <row r="90" spans="1:67" s="52" customFormat="1" ht="36.75">
      <c r="A90" s="45" t="s">
        <v>316</v>
      </c>
      <c r="B90" s="46" t="s">
        <v>233</v>
      </c>
      <c r="C90" s="46" t="s">
        <v>16</v>
      </c>
      <c r="D90" s="47" t="s">
        <v>293</v>
      </c>
      <c r="E90" s="48" t="s">
        <v>496</v>
      </c>
      <c r="F90" s="49">
        <v>1656.29</v>
      </c>
      <c r="G90" s="49">
        <v>1448.36</v>
      </c>
      <c r="H90" s="49"/>
      <c r="I90" s="41">
        <f t="shared" si="56"/>
        <v>87.446039039057169</v>
      </c>
      <c r="J90" s="49">
        <v>1656.29</v>
      </c>
      <c r="K90" s="49">
        <v>1448.36</v>
      </c>
      <c r="L90" s="49"/>
      <c r="M90" s="41">
        <f t="shared" si="57"/>
        <v>87.446039039057169</v>
      </c>
      <c r="N90" s="49"/>
      <c r="O90" s="49"/>
      <c r="P90" s="49"/>
      <c r="Q90" s="41" t="e">
        <f t="shared" si="58"/>
        <v>#DIV/0!</v>
      </c>
      <c r="R90" s="49">
        <v>42.77</v>
      </c>
      <c r="S90" s="49">
        <v>42.77</v>
      </c>
      <c r="T90" s="49"/>
      <c r="U90" s="49"/>
      <c r="V90" s="49"/>
      <c r="W90" s="49">
        <v>347.2</v>
      </c>
      <c r="X90" s="49">
        <v>347.2</v>
      </c>
      <c r="Y90" s="49"/>
      <c r="Z90" s="49"/>
      <c r="AA90" s="49"/>
      <c r="AB90" s="49">
        <v>1077.29</v>
      </c>
      <c r="AC90" s="49">
        <v>1077.29</v>
      </c>
      <c r="AD90" s="49"/>
      <c r="AE90" s="49"/>
      <c r="AF90" s="49"/>
      <c r="AG90" s="49">
        <v>48.13</v>
      </c>
      <c r="AH90" s="49">
        <v>48.13</v>
      </c>
      <c r="AI90" s="49"/>
      <c r="AJ90" s="49"/>
      <c r="AK90" s="49"/>
      <c r="AL90" s="49">
        <v>373.9</v>
      </c>
      <c r="AM90" s="49">
        <v>373.9</v>
      </c>
      <c r="AN90" s="49"/>
      <c r="AO90" s="49"/>
      <c r="AP90" s="49"/>
      <c r="AQ90" s="49">
        <v>206.44</v>
      </c>
      <c r="AR90" s="49">
        <v>206.44</v>
      </c>
      <c r="AS90" s="49"/>
      <c r="AT90" s="49"/>
      <c r="AU90" s="49"/>
      <c r="AV90" s="49">
        <v>731.08</v>
      </c>
      <c r="AW90" s="49">
        <v>731.08</v>
      </c>
      <c r="AX90" s="49"/>
      <c r="AY90" s="49"/>
      <c r="AZ90" s="49"/>
      <c r="BA90" s="49">
        <v>76.69</v>
      </c>
      <c r="BB90" s="49">
        <v>76.69</v>
      </c>
      <c r="BC90" s="49"/>
      <c r="BD90" s="49"/>
      <c r="BE90" s="49"/>
      <c r="BF90" s="49">
        <v>37.299999999999997</v>
      </c>
      <c r="BG90" s="49">
        <v>37.299999999999997</v>
      </c>
      <c r="BH90" s="49"/>
      <c r="BI90" s="49"/>
      <c r="BJ90" s="49"/>
      <c r="BK90" s="49">
        <v>344.4</v>
      </c>
      <c r="BL90" s="49">
        <v>344.4</v>
      </c>
      <c r="BM90" s="50"/>
      <c r="BN90" s="51"/>
      <c r="BO90" s="49"/>
    </row>
    <row r="91" spans="1:67" s="52" customFormat="1" ht="36.75">
      <c r="A91" s="45" t="s">
        <v>317</v>
      </c>
      <c r="B91" s="46" t="s">
        <v>233</v>
      </c>
      <c r="C91" s="46" t="s">
        <v>16</v>
      </c>
      <c r="D91" s="47" t="s">
        <v>293</v>
      </c>
      <c r="E91" s="48" t="s">
        <v>318</v>
      </c>
      <c r="F91" s="49">
        <v>3497</v>
      </c>
      <c r="G91" s="49">
        <v>1650</v>
      </c>
      <c r="H91" s="49"/>
      <c r="I91" s="41">
        <f t="shared" si="56"/>
        <v>47.183299971404061</v>
      </c>
      <c r="J91" s="49">
        <v>3497</v>
      </c>
      <c r="K91" s="49">
        <v>1650</v>
      </c>
      <c r="L91" s="49"/>
      <c r="M91" s="41">
        <f t="shared" si="57"/>
        <v>47.183299971404061</v>
      </c>
      <c r="N91" s="49"/>
      <c r="O91" s="49"/>
      <c r="P91" s="49"/>
      <c r="Q91" s="41" t="e">
        <f t="shared" si="58"/>
        <v>#DIV/0!</v>
      </c>
      <c r="R91" s="49"/>
      <c r="S91" s="49"/>
      <c r="T91" s="49"/>
      <c r="U91" s="49"/>
      <c r="V91" s="49"/>
      <c r="W91" s="49"/>
      <c r="X91" s="49"/>
      <c r="Y91" s="49"/>
      <c r="Z91" s="49"/>
      <c r="AA91" s="49"/>
      <c r="AB91" s="49"/>
      <c r="AC91" s="49"/>
      <c r="AD91" s="49"/>
      <c r="AE91" s="49"/>
      <c r="AF91" s="49"/>
      <c r="AG91" s="49"/>
      <c r="AH91" s="49"/>
      <c r="AI91" s="49"/>
      <c r="AJ91" s="49"/>
      <c r="AK91" s="49"/>
      <c r="AL91" s="49"/>
      <c r="AM91" s="49"/>
      <c r="AN91" s="49"/>
      <c r="AO91" s="49"/>
      <c r="AP91" s="49"/>
      <c r="AQ91" s="49"/>
      <c r="AR91" s="49"/>
      <c r="AS91" s="49"/>
      <c r="AT91" s="49"/>
      <c r="AU91" s="49"/>
      <c r="AV91" s="49"/>
      <c r="AW91" s="49"/>
      <c r="AX91" s="49"/>
      <c r="AY91" s="49"/>
      <c r="AZ91" s="49"/>
      <c r="BA91" s="49"/>
      <c r="BB91" s="49"/>
      <c r="BC91" s="49"/>
      <c r="BD91" s="49"/>
      <c r="BE91" s="49"/>
      <c r="BF91" s="49"/>
      <c r="BG91" s="49"/>
      <c r="BH91" s="49"/>
      <c r="BI91" s="49"/>
      <c r="BJ91" s="49"/>
      <c r="BK91" s="49"/>
      <c r="BL91" s="49"/>
      <c r="BM91" s="50"/>
      <c r="BN91" s="51"/>
      <c r="BO91" s="49"/>
    </row>
    <row r="92" spans="1:67" s="52" customFormat="1" ht="36.75">
      <c r="A92" s="45" t="s">
        <v>319</v>
      </c>
      <c r="B92" s="46" t="s">
        <v>233</v>
      </c>
      <c r="C92" s="46" t="s">
        <v>16</v>
      </c>
      <c r="D92" s="47" t="s">
        <v>293</v>
      </c>
      <c r="E92" s="48" t="s">
        <v>320</v>
      </c>
      <c r="F92" s="49">
        <v>82929.899999999994</v>
      </c>
      <c r="G92" s="49">
        <v>48665.9</v>
      </c>
      <c r="H92" s="49"/>
      <c r="I92" s="41">
        <f t="shared" si="56"/>
        <v>58.683176996475339</v>
      </c>
      <c r="J92" s="49">
        <v>82929.899999999994</v>
      </c>
      <c r="K92" s="49">
        <v>48665.9</v>
      </c>
      <c r="L92" s="49"/>
      <c r="M92" s="41">
        <f t="shared" si="57"/>
        <v>58.683176996475339</v>
      </c>
      <c r="N92" s="49"/>
      <c r="O92" s="49"/>
      <c r="P92" s="49"/>
      <c r="Q92" s="41" t="e">
        <f t="shared" si="58"/>
        <v>#DIV/0!</v>
      </c>
      <c r="R92" s="49"/>
      <c r="S92" s="49"/>
      <c r="T92" s="49"/>
      <c r="U92" s="49"/>
      <c r="V92" s="49"/>
      <c r="W92" s="49"/>
      <c r="X92" s="49"/>
      <c r="Y92" s="49"/>
      <c r="Z92" s="49"/>
      <c r="AA92" s="49"/>
      <c r="AB92" s="49"/>
      <c r="AC92" s="49"/>
      <c r="AD92" s="49"/>
      <c r="AE92" s="49"/>
      <c r="AF92" s="49"/>
      <c r="AG92" s="49"/>
      <c r="AH92" s="49"/>
      <c r="AI92" s="49"/>
      <c r="AJ92" s="49"/>
      <c r="AK92" s="49"/>
      <c r="AL92" s="49"/>
      <c r="AM92" s="49"/>
      <c r="AN92" s="49"/>
      <c r="AO92" s="49"/>
      <c r="AP92" s="49"/>
      <c r="AQ92" s="49"/>
      <c r="AR92" s="49"/>
      <c r="AS92" s="49"/>
      <c r="AT92" s="49"/>
      <c r="AU92" s="49"/>
      <c r="AV92" s="49"/>
      <c r="AW92" s="49"/>
      <c r="AX92" s="49"/>
      <c r="AY92" s="49"/>
      <c r="AZ92" s="49"/>
      <c r="BA92" s="49"/>
      <c r="BB92" s="49"/>
      <c r="BC92" s="49"/>
      <c r="BD92" s="49"/>
      <c r="BE92" s="49"/>
      <c r="BF92" s="49"/>
      <c r="BG92" s="49"/>
      <c r="BH92" s="49"/>
      <c r="BI92" s="49"/>
      <c r="BJ92" s="49"/>
      <c r="BK92" s="49"/>
      <c r="BL92" s="49"/>
      <c r="BM92" s="50"/>
      <c r="BN92" s="51"/>
      <c r="BO92" s="49"/>
    </row>
    <row r="93" spans="1:67" s="52" customFormat="1" ht="60.75">
      <c r="A93" s="45" t="s">
        <v>321</v>
      </c>
      <c r="B93" s="46" t="s">
        <v>233</v>
      </c>
      <c r="C93" s="46" t="s">
        <v>16</v>
      </c>
      <c r="D93" s="47" t="s">
        <v>293</v>
      </c>
      <c r="E93" s="48" t="s">
        <v>322</v>
      </c>
      <c r="F93" s="49">
        <v>1400</v>
      </c>
      <c r="G93" s="49">
        <v>1400</v>
      </c>
      <c r="H93" s="49"/>
      <c r="I93" s="41">
        <f t="shared" si="56"/>
        <v>100</v>
      </c>
      <c r="J93" s="49">
        <v>1400</v>
      </c>
      <c r="K93" s="49">
        <v>1400</v>
      </c>
      <c r="L93" s="49"/>
      <c r="M93" s="41">
        <f t="shared" si="57"/>
        <v>100</v>
      </c>
      <c r="N93" s="49"/>
      <c r="O93" s="49"/>
      <c r="P93" s="49"/>
      <c r="Q93" s="41" t="e">
        <f t="shared" si="58"/>
        <v>#DIV/0!</v>
      </c>
      <c r="R93" s="49"/>
      <c r="S93" s="49"/>
      <c r="T93" s="49"/>
      <c r="U93" s="49"/>
      <c r="V93" s="49"/>
      <c r="W93" s="49"/>
      <c r="X93" s="49"/>
      <c r="Y93" s="49"/>
      <c r="Z93" s="49"/>
      <c r="AA93" s="49"/>
      <c r="AB93" s="49"/>
      <c r="AC93" s="49"/>
      <c r="AD93" s="49"/>
      <c r="AE93" s="49"/>
      <c r="AF93" s="49"/>
      <c r="AG93" s="49"/>
      <c r="AH93" s="49"/>
      <c r="AI93" s="49"/>
      <c r="AJ93" s="49"/>
      <c r="AK93" s="49"/>
      <c r="AL93" s="49"/>
      <c r="AM93" s="49"/>
      <c r="AN93" s="49"/>
      <c r="AO93" s="49"/>
      <c r="AP93" s="49"/>
      <c r="AQ93" s="49"/>
      <c r="AR93" s="49"/>
      <c r="AS93" s="49"/>
      <c r="AT93" s="49"/>
      <c r="AU93" s="49"/>
      <c r="AV93" s="49"/>
      <c r="AW93" s="49"/>
      <c r="AX93" s="49"/>
      <c r="AY93" s="49"/>
      <c r="AZ93" s="49"/>
      <c r="BA93" s="49"/>
      <c r="BB93" s="49"/>
      <c r="BC93" s="49"/>
      <c r="BD93" s="49"/>
      <c r="BE93" s="49"/>
      <c r="BF93" s="49"/>
      <c r="BG93" s="49"/>
      <c r="BH93" s="49"/>
      <c r="BI93" s="49"/>
      <c r="BJ93" s="49"/>
      <c r="BK93" s="49"/>
      <c r="BL93" s="49"/>
      <c r="BM93" s="50"/>
      <c r="BN93" s="51"/>
      <c r="BO93" s="49"/>
    </row>
    <row r="94" spans="1:67" s="52" customFormat="1" ht="36.75">
      <c r="A94" s="45" t="s">
        <v>323</v>
      </c>
      <c r="B94" s="46" t="s">
        <v>233</v>
      </c>
      <c r="C94" s="46" t="s">
        <v>16</v>
      </c>
      <c r="D94" s="47" t="s">
        <v>293</v>
      </c>
      <c r="E94" s="48" t="s">
        <v>324</v>
      </c>
      <c r="F94" s="49">
        <v>4820.5</v>
      </c>
      <c r="G94" s="49">
        <v>2183.5</v>
      </c>
      <c r="H94" s="49"/>
      <c r="I94" s="41">
        <f t="shared" si="56"/>
        <v>45.296131106731671</v>
      </c>
      <c r="J94" s="49">
        <v>4820.5</v>
      </c>
      <c r="K94" s="49">
        <v>2183.5</v>
      </c>
      <c r="L94" s="49"/>
      <c r="M94" s="41">
        <f t="shared" si="57"/>
        <v>45.296131106731671</v>
      </c>
      <c r="N94" s="49"/>
      <c r="O94" s="49"/>
      <c r="P94" s="49"/>
      <c r="Q94" s="41" t="e">
        <f t="shared" si="58"/>
        <v>#DIV/0!</v>
      </c>
      <c r="R94" s="49"/>
      <c r="S94" s="49"/>
      <c r="T94" s="49"/>
      <c r="U94" s="49"/>
      <c r="V94" s="49"/>
      <c r="W94" s="49"/>
      <c r="X94" s="49"/>
      <c r="Y94" s="49"/>
      <c r="Z94" s="49"/>
      <c r="AA94" s="49"/>
      <c r="AB94" s="49"/>
      <c r="AC94" s="49"/>
      <c r="AD94" s="49"/>
      <c r="AE94" s="49"/>
      <c r="AF94" s="49"/>
      <c r="AG94" s="49"/>
      <c r="AH94" s="49"/>
      <c r="AI94" s="49"/>
      <c r="AJ94" s="49"/>
      <c r="AK94" s="49"/>
      <c r="AL94" s="49"/>
      <c r="AM94" s="49"/>
      <c r="AN94" s="49"/>
      <c r="AO94" s="49"/>
      <c r="AP94" s="49"/>
      <c r="AQ94" s="49"/>
      <c r="AR94" s="49"/>
      <c r="AS94" s="49"/>
      <c r="AT94" s="49"/>
      <c r="AU94" s="49"/>
      <c r="AV94" s="49"/>
      <c r="AW94" s="49"/>
      <c r="AX94" s="49"/>
      <c r="AY94" s="49"/>
      <c r="AZ94" s="49"/>
      <c r="BA94" s="49"/>
      <c r="BB94" s="49"/>
      <c r="BC94" s="49"/>
      <c r="BD94" s="49"/>
      <c r="BE94" s="49"/>
      <c r="BF94" s="49"/>
      <c r="BG94" s="49"/>
      <c r="BH94" s="49"/>
      <c r="BI94" s="49"/>
      <c r="BJ94" s="49"/>
      <c r="BK94" s="49"/>
      <c r="BL94" s="49"/>
      <c r="BM94" s="50"/>
      <c r="BN94" s="51"/>
      <c r="BO94" s="49"/>
    </row>
    <row r="95" spans="1:67" s="52" customFormat="1" ht="60.75">
      <c r="A95" s="45" t="s">
        <v>325</v>
      </c>
      <c r="B95" s="46" t="s">
        <v>233</v>
      </c>
      <c r="C95" s="46" t="s">
        <v>16</v>
      </c>
      <c r="D95" s="47" t="s">
        <v>293</v>
      </c>
      <c r="E95" s="48" t="s">
        <v>326</v>
      </c>
      <c r="F95" s="49">
        <v>1239.2</v>
      </c>
      <c r="G95" s="49">
        <v>560</v>
      </c>
      <c r="H95" s="49"/>
      <c r="I95" s="41">
        <f t="shared" si="56"/>
        <v>45.190445448676563</v>
      </c>
      <c r="J95" s="49">
        <v>1239.2</v>
      </c>
      <c r="K95" s="49">
        <v>560</v>
      </c>
      <c r="L95" s="49"/>
      <c r="M95" s="41">
        <f t="shared" si="57"/>
        <v>45.190445448676563</v>
      </c>
      <c r="N95" s="49"/>
      <c r="O95" s="49"/>
      <c r="P95" s="49"/>
      <c r="Q95" s="41" t="e">
        <f t="shared" si="58"/>
        <v>#DIV/0!</v>
      </c>
      <c r="R95" s="49">
        <v>43.01</v>
      </c>
      <c r="S95" s="49">
        <v>43.01</v>
      </c>
      <c r="T95" s="49"/>
      <c r="U95" s="49"/>
      <c r="V95" s="49"/>
      <c r="W95" s="49">
        <v>43.17</v>
      </c>
      <c r="X95" s="49">
        <v>43.17</v>
      </c>
      <c r="Y95" s="49"/>
      <c r="Z95" s="49"/>
      <c r="AA95" s="49"/>
      <c r="AB95" s="49">
        <v>377.46</v>
      </c>
      <c r="AC95" s="49">
        <v>377.46</v>
      </c>
      <c r="AD95" s="49"/>
      <c r="AE95" s="49"/>
      <c r="AF95" s="49"/>
      <c r="AG95" s="49">
        <v>43.22</v>
      </c>
      <c r="AH95" s="49">
        <v>43.22</v>
      </c>
      <c r="AI95" s="49"/>
      <c r="AJ95" s="49"/>
      <c r="AK95" s="49"/>
      <c r="AL95" s="49">
        <v>45.54</v>
      </c>
      <c r="AM95" s="49">
        <v>45.54</v>
      </c>
      <c r="AN95" s="49"/>
      <c r="AO95" s="49"/>
      <c r="AP95" s="49"/>
      <c r="AQ95" s="49">
        <v>42.61</v>
      </c>
      <c r="AR95" s="49">
        <v>42.61</v>
      </c>
      <c r="AS95" s="49"/>
      <c r="AT95" s="49"/>
      <c r="AU95" s="49"/>
      <c r="AV95" s="49">
        <v>41.63</v>
      </c>
      <c r="AW95" s="49">
        <v>41.63</v>
      </c>
      <c r="AX95" s="49"/>
      <c r="AY95" s="49"/>
      <c r="AZ95" s="49"/>
      <c r="BA95" s="49">
        <v>43.49</v>
      </c>
      <c r="BB95" s="49">
        <v>43.49</v>
      </c>
      <c r="BC95" s="49"/>
      <c r="BD95" s="49"/>
      <c r="BE95" s="49"/>
      <c r="BF95" s="49">
        <v>43.29</v>
      </c>
      <c r="BG95" s="49">
        <v>43.29</v>
      </c>
      <c r="BH95" s="49"/>
      <c r="BI95" s="49"/>
      <c r="BJ95" s="49"/>
      <c r="BK95" s="49">
        <v>43.17</v>
      </c>
      <c r="BL95" s="49">
        <v>43.17</v>
      </c>
      <c r="BM95" s="50"/>
      <c r="BN95" s="51"/>
      <c r="BO95" s="49"/>
    </row>
    <row r="96" spans="1:67" s="52" customFormat="1" ht="84.75">
      <c r="A96" s="45" t="s">
        <v>327</v>
      </c>
      <c r="B96" s="46" t="s">
        <v>233</v>
      </c>
      <c r="C96" s="46" t="s">
        <v>16</v>
      </c>
      <c r="D96" s="47" t="s">
        <v>293</v>
      </c>
      <c r="E96" s="48" t="s">
        <v>510</v>
      </c>
      <c r="F96" s="49">
        <v>5130</v>
      </c>
      <c r="G96" s="49">
        <v>5130</v>
      </c>
      <c r="H96" s="49"/>
      <c r="I96" s="41">
        <f t="shared" si="56"/>
        <v>100</v>
      </c>
      <c r="J96" s="49">
        <v>5130</v>
      </c>
      <c r="K96" s="49">
        <v>5130</v>
      </c>
      <c r="L96" s="49"/>
      <c r="M96" s="41">
        <f t="shared" si="57"/>
        <v>100</v>
      </c>
      <c r="N96" s="49"/>
      <c r="O96" s="49"/>
      <c r="P96" s="49"/>
      <c r="Q96" s="41" t="e">
        <f t="shared" si="58"/>
        <v>#DIV/0!</v>
      </c>
      <c r="R96" s="49"/>
      <c r="S96" s="49"/>
      <c r="T96" s="49"/>
      <c r="U96" s="49"/>
      <c r="V96" s="49"/>
      <c r="W96" s="49"/>
      <c r="X96" s="49"/>
      <c r="Y96" s="49"/>
      <c r="Z96" s="49"/>
      <c r="AA96" s="49"/>
      <c r="AB96" s="49"/>
      <c r="AC96" s="49"/>
      <c r="AD96" s="49"/>
      <c r="AE96" s="49"/>
      <c r="AF96" s="49"/>
      <c r="AG96" s="49"/>
      <c r="AH96" s="49"/>
      <c r="AI96" s="49"/>
      <c r="AJ96" s="49"/>
      <c r="AK96" s="49"/>
      <c r="AL96" s="49"/>
      <c r="AM96" s="49"/>
      <c r="AN96" s="49"/>
      <c r="AO96" s="49"/>
      <c r="AP96" s="49"/>
      <c r="AQ96" s="49"/>
      <c r="AR96" s="49"/>
      <c r="AS96" s="49"/>
      <c r="AT96" s="49"/>
      <c r="AU96" s="49"/>
      <c r="AV96" s="49"/>
      <c r="AW96" s="49"/>
      <c r="AX96" s="49"/>
      <c r="AY96" s="49"/>
      <c r="AZ96" s="49"/>
      <c r="BA96" s="49"/>
      <c r="BB96" s="49"/>
      <c r="BC96" s="49"/>
      <c r="BD96" s="49"/>
      <c r="BE96" s="49"/>
      <c r="BF96" s="49"/>
      <c r="BG96" s="49"/>
      <c r="BH96" s="49"/>
      <c r="BI96" s="49"/>
      <c r="BJ96" s="49"/>
      <c r="BK96" s="49"/>
      <c r="BL96" s="49"/>
      <c r="BM96" s="50"/>
      <c r="BN96" s="51"/>
      <c r="BO96" s="49"/>
    </row>
    <row r="97" spans="1:67" s="52" customFormat="1" ht="72.75">
      <c r="A97" s="45" t="s">
        <v>497</v>
      </c>
      <c r="B97" s="46" t="s">
        <v>233</v>
      </c>
      <c r="C97" s="46" t="s">
        <v>16</v>
      </c>
      <c r="D97" s="47" t="s">
        <v>293</v>
      </c>
      <c r="E97" s="48" t="s">
        <v>498</v>
      </c>
      <c r="F97" s="49">
        <v>513</v>
      </c>
      <c r="G97" s="49">
        <v>513</v>
      </c>
      <c r="H97" s="49"/>
      <c r="I97" s="41">
        <f t="shared" si="56"/>
        <v>100</v>
      </c>
      <c r="J97" s="49">
        <v>513</v>
      </c>
      <c r="K97" s="49">
        <v>513</v>
      </c>
      <c r="L97" s="49"/>
      <c r="M97" s="41">
        <f t="shared" si="57"/>
        <v>100</v>
      </c>
      <c r="N97" s="49"/>
      <c r="O97" s="49"/>
      <c r="P97" s="49"/>
      <c r="Q97" s="41" t="e">
        <f t="shared" si="58"/>
        <v>#DIV/0!</v>
      </c>
      <c r="R97" s="49"/>
      <c r="S97" s="49"/>
      <c r="T97" s="49"/>
      <c r="U97" s="49"/>
      <c r="V97" s="49"/>
      <c r="W97" s="49"/>
      <c r="X97" s="49"/>
      <c r="Y97" s="49"/>
      <c r="Z97" s="49"/>
      <c r="AA97" s="49"/>
      <c r="AB97" s="49"/>
      <c r="AC97" s="49"/>
      <c r="AD97" s="49"/>
      <c r="AE97" s="49"/>
      <c r="AF97" s="49"/>
      <c r="AG97" s="49"/>
      <c r="AH97" s="49"/>
      <c r="AI97" s="49"/>
      <c r="AJ97" s="49"/>
      <c r="AK97" s="49"/>
      <c r="AL97" s="49"/>
      <c r="AM97" s="49"/>
      <c r="AN97" s="49"/>
      <c r="AO97" s="49"/>
      <c r="AP97" s="49"/>
      <c r="AQ97" s="49"/>
      <c r="AR97" s="49"/>
      <c r="AS97" s="49"/>
      <c r="AT97" s="49"/>
      <c r="AU97" s="49"/>
      <c r="AV97" s="49"/>
      <c r="AW97" s="49"/>
      <c r="AX97" s="49"/>
      <c r="AY97" s="49"/>
      <c r="AZ97" s="49"/>
      <c r="BA97" s="49"/>
      <c r="BB97" s="49"/>
      <c r="BC97" s="49"/>
      <c r="BD97" s="49"/>
      <c r="BE97" s="49"/>
      <c r="BF97" s="49"/>
      <c r="BG97" s="49"/>
      <c r="BH97" s="49"/>
      <c r="BI97" s="49"/>
      <c r="BJ97" s="49"/>
      <c r="BK97" s="49"/>
      <c r="BL97" s="49"/>
      <c r="BM97" s="50"/>
      <c r="BN97" s="51"/>
      <c r="BO97" s="49"/>
    </row>
    <row r="98" spans="1:67" s="44" customFormat="1" ht="14.25">
      <c r="A98" s="36"/>
      <c r="B98" s="37"/>
      <c r="C98" s="37"/>
      <c r="D98" s="38"/>
      <c r="E98" s="39" t="s">
        <v>509</v>
      </c>
      <c r="F98" s="40">
        <f>SUM(F99:F101)</f>
        <v>3104.8</v>
      </c>
      <c r="G98" s="40">
        <f t="shared" ref="G98:P98" si="61">SUM(G99:G101)</f>
        <v>3108.3</v>
      </c>
      <c r="H98" s="40">
        <f t="shared" si="61"/>
        <v>0</v>
      </c>
      <c r="I98" s="41">
        <f t="shared" si="56"/>
        <v>100.11272867817573</v>
      </c>
      <c r="J98" s="40">
        <f t="shared" si="61"/>
        <v>14103.8</v>
      </c>
      <c r="K98" s="40">
        <f t="shared" si="61"/>
        <v>7763.35</v>
      </c>
      <c r="L98" s="40">
        <f t="shared" si="61"/>
        <v>0</v>
      </c>
      <c r="M98" s="41">
        <f t="shared" si="57"/>
        <v>55.044385201151471</v>
      </c>
      <c r="N98" s="40">
        <f t="shared" si="61"/>
        <v>223</v>
      </c>
      <c r="O98" s="40">
        <f t="shared" si="61"/>
        <v>223</v>
      </c>
      <c r="P98" s="40">
        <f t="shared" si="61"/>
        <v>0</v>
      </c>
      <c r="Q98" s="41">
        <f t="shared" si="58"/>
        <v>100</v>
      </c>
      <c r="R98" s="40"/>
      <c r="S98" s="40"/>
      <c r="T98" s="40"/>
      <c r="U98" s="40"/>
      <c r="V98" s="40"/>
      <c r="W98" s="40"/>
      <c r="X98" s="40"/>
      <c r="Y98" s="40"/>
      <c r="Z98" s="40"/>
      <c r="AA98" s="40"/>
      <c r="AB98" s="40"/>
      <c r="AC98" s="40"/>
      <c r="AD98" s="40"/>
      <c r="AE98" s="40"/>
      <c r="AF98" s="40"/>
      <c r="AG98" s="40"/>
      <c r="AH98" s="40"/>
      <c r="AI98" s="40"/>
      <c r="AJ98" s="40"/>
      <c r="AK98" s="40"/>
      <c r="AL98" s="40"/>
      <c r="AM98" s="40"/>
      <c r="AN98" s="40"/>
      <c r="AO98" s="40"/>
      <c r="AP98" s="40"/>
      <c r="AQ98" s="40"/>
      <c r="AR98" s="40"/>
      <c r="AS98" s="40"/>
      <c r="AT98" s="40"/>
      <c r="AU98" s="40"/>
      <c r="AV98" s="40"/>
      <c r="AW98" s="40"/>
      <c r="AX98" s="40"/>
      <c r="AY98" s="40"/>
      <c r="AZ98" s="40"/>
      <c r="BA98" s="40"/>
      <c r="BB98" s="40"/>
      <c r="BC98" s="40"/>
      <c r="BD98" s="40"/>
      <c r="BE98" s="40"/>
      <c r="BF98" s="40"/>
      <c r="BG98" s="40"/>
      <c r="BH98" s="40"/>
      <c r="BI98" s="40"/>
      <c r="BJ98" s="40"/>
      <c r="BK98" s="40"/>
      <c r="BL98" s="40"/>
      <c r="BM98" s="42"/>
      <c r="BN98" s="43"/>
      <c r="BO98" s="40"/>
    </row>
    <row r="99" spans="1:67" s="52" customFormat="1" ht="48.75">
      <c r="A99" s="45" t="s">
        <v>302</v>
      </c>
      <c r="B99" s="46" t="s">
        <v>233</v>
      </c>
      <c r="C99" s="46" t="s">
        <v>16</v>
      </c>
      <c r="D99" s="47" t="s">
        <v>293</v>
      </c>
      <c r="E99" s="48" t="s">
        <v>499</v>
      </c>
      <c r="F99" s="49">
        <v>3104.8</v>
      </c>
      <c r="G99" s="49">
        <v>3108.3</v>
      </c>
      <c r="H99" s="49"/>
      <c r="I99" s="41">
        <f t="shared" si="56"/>
        <v>100.11272867817573</v>
      </c>
      <c r="J99" s="49">
        <v>3104.8</v>
      </c>
      <c r="K99" s="49">
        <v>3108.3</v>
      </c>
      <c r="L99" s="49"/>
      <c r="M99" s="41">
        <f t="shared" si="57"/>
        <v>100.11272867817573</v>
      </c>
      <c r="N99" s="49"/>
      <c r="O99" s="49"/>
      <c r="P99" s="49"/>
      <c r="Q99" s="41" t="e">
        <f t="shared" si="58"/>
        <v>#DIV/0!</v>
      </c>
      <c r="R99" s="49"/>
      <c r="S99" s="49"/>
      <c r="T99" s="49"/>
      <c r="U99" s="49"/>
      <c r="V99" s="49"/>
      <c r="W99" s="49"/>
      <c r="X99" s="49"/>
      <c r="Y99" s="49"/>
      <c r="Z99" s="49"/>
      <c r="AA99" s="49"/>
      <c r="AB99" s="49"/>
      <c r="AC99" s="49"/>
      <c r="AD99" s="49"/>
      <c r="AE99" s="49"/>
      <c r="AF99" s="49"/>
      <c r="AG99" s="49"/>
      <c r="AH99" s="49"/>
      <c r="AI99" s="49"/>
      <c r="AJ99" s="49"/>
      <c r="AK99" s="49"/>
      <c r="AL99" s="49"/>
      <c r="AM99" s="49"/>
      <c r="AN99" s="49"/>
      <c r="AO99" s="49"/>
      <c r="AP99" s="49"/>
      <c r="AQ99" s="49"/>
      <c r="AR99" s="49"/>
      <c r="AS99" s="49"/>
      <c r="AT99" s="49"/>
      <c r="AU99" s="49"/>
      <c r="AV99" s="49"/>
      <c r="AW99" s="49"/>
      <c r="AX99" s="49"/>
      <c r="AY99" s="49"/>
      <c r="AZ99" s="49"/>
      <c r="BA99" s="49"/>
      <c r="BB99" s="49"/>
      <c r="BC99" s="49"/>
      <c r="BD99" s="49"/>
      <c r="BE99" s="49"/>
      <c r="BF99" s="49"/>
      <c r="BG99" s="49"/>
      <c r="BH99" s="49"/>
      <c r="BI99" s="49"/>
      <c r="BJ99" s="49"/>
      <c r="BK99" s="49"/>
      <c r="BL99" s="49"/>
      <c r="BM99" s="50"/>
      <c r="BN99" s="51"/>
      <c r="BO99" s="49"/>
    </row>
    <row r="100" spans="1:67" s="52" customFormat="1" ht="48.75">
      <c r="A100" s="45" t="s">
        <v>302</v>
      </c>
      <c r="B100" s="46" t="s">
        <v>212</v>
      </c>
      <c r="C100" s="46" t="s">
        <v>16</v>
      </c>
      <c r="D100" s="47" t="s">
        <v>293</v>
      </c>
      <c r="E100" s="48" t="s">
        <v>500</v>
      </c>
      <c r="F100" s="49"/>
      <c r="G100" s="49"/>
      <c r="H100" s="49"/>
      <c r="I100" s="41" t="e">
        <f t="shared" si="56"/>
        <v>#DIV/0!</v>
      </c>
      <c r="J100" s="49"/>
      <c r="K100" s="49"/>
      <c r="L100" s="49"/>
      <c r="M100" s="41" t="e">
        <f t="shared" si="57"/>
        <v>#DIV/0!</v>
      </c>
      <c r="N100" s="49">
        <v>223</v>
      </c>
      <c r="O100" s="49">
        <v>223</v>
      </c>
      <c r="P100" s="49"/>
      <c r="Q100" s="41">
        <f t="shared" si="58"/>
        <v>100</v>
      </c>
      <c r="R100" s="49"/>
      <c r="S100" s="49"/>
      <c r="T100" s="49"/>
      <c r="U100" s="49"/>
      <c r="V100" s="49"/>
      <c r="W100" s="49"/>
      <c r="X100" s="49"/>
      <c r="Y100" s="49"/>
      <c r="Z100" s="49"/>
      <c r="AA100" s="49"/>
      <c r="AB100" s="49"/>
      <c r="AC100" s="49"/>
      <c r="AD100" s="49"/>
      <c r="AE100" s="49"/>
      <c r="AF100" s="49"/>
      <c r="AG100" s="49"/>
      <c r="AH100" s="49"/>
      <c r="AI100" s="49"/>
      <c r="AJ100" s="49"/>
      <c r="AK100" s="49"/>
      <c r="AL100" s="49"/>
      <c r="AM100" s="49"/>
      <c r="AN100" s="49"/>
      <c r="AO100" s="49"/>
      <c r="AP100" s="49"/>
      <c r="AQ100" s="49"/>
      <c r="AR100" s="49"/>
      <c r="AS100" s="49"/>
      <c r="AT100" s="49"/>
      <c r="AU100" s="49"/>
      <c r="AV100" s="49"/>
      <c r="AW100" s="49"/>
      <c r="AX100" s="49"/>
      <c r="AY100" s="49"/>
      <c r="AZ100" s="49"/>
      <c r="BA100" s="49"/>
      <c r="BB100" s="49"/>
      <c r="BC100" s="49"/>
      <c r="BD100" s="49"/>
      <c r="BE100" s="49"/>
      <c r="BF100" s="49"/>
      <c r="BG100" s="49"/>
      <c r="BH100" s="49"/>
      <c r="BI100" s="49"/>
      <c r="BJ100" s="49"/>
      <c r="BK100" s="49"/>
      <c r="BL100" s="49"/>
      <c r="BM100" s="50"/>
      <c r="BN100" s="51"/>
      <c r="BO100" s="49"/>
    </row>
    <row r="101" spans="1:67" s="52" customFormat="1" ht="65.25" customHeight="1">
      <c r="A101" s="45" t="s">
        <v>303</v>
      </c>
      <c r="B101" s="46" t="s">
        <v>233</v>
      </c>
      <c r="C101" s="46" t="s">
        <v>16</v>
      </c>
      <c r="D101" s="47" t="s">
        <v>293</v>
      </c>
      <c r="E101" s="48" t="s">
        <v>501</v>
      </c>
      <c r="F101" s="49"/>
      <c r="G101" s="49"/>
      <c r="H101" s="49"/>
      <c r="I101" s="41" t="e">
        <f t="shared" si="56"/>
        <v>#DIV/0!</v>
      </c>
      <c r="J101" s="49">
        <v>10999</v>
      </c>
      <c r="K101" s="49">
        <v>4655.05</v>
      </c>
      <c r="L101" s="49"/>
      <c r="M101" s="41">
        <f t="shared" si="57"/>
        <v>42.322483862169292</v>
      </c>
      <c r="N101" s="49"/>
      <c r="O101" s="49"/>
      <c r="P101" s="49"/>
      <c r="Q101" s="41" t="e">
        <f t="shared" si="58"/>
        <v>#DIV/0!</v>
      </c>
      <c r="R101" s="49"/>
      <c r="S101" s="49"/>
      <c r="T101" s="49"/>
      <c r="U101" s="49"/>
      <c r="V101" s="49"/>
      <c r="W101" s="49"/>
      <c r="X101" s="49"/>
      <c r="Y101" s="49"/>
      <c r="Z101" s="49"/>
      <c r="AA101" s="49"/>
      <c r="AB101" s="49"/>
      <c r="AC101" s="49"/>
      <c r="AD101" s="49"/>
      <c r="AE101" s="49"/>
      <c r="AF101" s="49"/>
      <c r="AG101" s="49"/>
      <c r="AH101" s="49"/>
      <c r="AI101" s="49"/>
      <c r="AJ101" s="49"/>
      <c r="AK101" s="49"/>
      <c r="AL101" s="49"/>
      <c r="AM101" s="49"/>
      <c r="AN101" s="49"/>
      <c r="AO101" s="49"/>
      <c r="AP101" s="49"/>
      <c r="AQ101" s="49"/>
      <c r="AR101" s="49"/>
      <c r="AS101" s="49"/>
      <c r="AT101" s="49"/>
      <c r="AU101" s="49"/>
      <c r="AV101" s="49"/>
      <c r="AW101" s="49"/>
      <c r="AX101" s="49"/>
      <c r="AY101" s="49"/>
      <c r="AZ101" s="49"/>
      <c r="BA101" s="49"/>
      <c r="BB101" s="49"/>
      <c r="BC101" s="49"/>
      <c r="BD101" s="49"/>
      <c r="BE101" s="49"/>
      <c r="BF101" s="49"/>
      <c r="BG101" s="49"/>
      <c r="BH101" s="49"/>
      <c r="BI101" s="49"/>
      <c r="BJ101" s="49"/>
      <c r="BK101" s="49"/>
      <c r="BL101" s="49"/>
      <c r="BM101" s="50"/>
      <c r="BN101" s="51"/>
      <c r="BO101" s="49"/>
    </row>
    <row r="102" spans="1:67" s="52" customFormat="1" ht="48.75">
      <c r="A102" s="45" t="s">
        <v>502</v>
      </c>
      <c r="B102" s="46" t="s">
        <v>15</v>
      </c>
      <c r="C102" s="46" t="s">
        <v>16</v>
      </c>
      <c r="D102" s="47" t="s">
        <v>17</v>
      </c>
      <c r="E102" s="48" t="s">
        <v>503</v>
      </c>
      <c r="F102" s="49"/>
      <c r="G102" s="49">
        <v>-470.91</v>
      </c>
      <c r="H102" s="49"/>
      <c r="I102" s="41"/>
      <c r="J102" s="49"/>
      <c r="K102" s="49">
        <v>-470.91</v>
      </c>
      <c r="L102" s="49"/>
      <c r="M102" s="41"/>
      <c r="N102" s="49"/>
      <c r="O102" s="49"/>
      <c r="P102" s="49"/>
      <c r="Q102" s="41"/>
      <c r="R102" s="49"/>
      <c r="S102" s="49"/>
      <c r="T102" s="49"/>
      <c r="U102" s="49"/>
      <c r="V102" s="49"/>
      <c r="W102" s="49"/>
      <c r="X102" s="49"/>
      <c r="Y102" s="49"/>
      <c r="Z102" s="49"/>
      <c r="AA102" s="49"/>
      <c r="AB102" s="49"/>
      <c r="AC102" s="49"/>
      <c r="AD102" s="49"/>
      <c r="AE102" s="49"/>
      <c r="AF102" s="49"/>
      <c r="AG102" s="49"/>
      <c r="AH102" s="49"/>
      <c r="AI102" s="49"/>
      <c r="AJ102" s="49"/>
      <c r="AK102" s="49"/>
      <c r="AL102" s="49"/>
      <c r="AM102" s="49"/>
      <c r="AN102" s="49"/>
      <c r="AO102" s="49"/>
      <c r="AP102" s="49"/>
      <c r="AQ102" s="49"/>
      <c r="AR102" s="49"/>
      <c r="AS102" s="49"/>
      <c r="AT102" s="49"/>
      <c r="AU102" s="49"/>
      <c r="AV102" s="49"/>
      <c r="AW102" s="49"/>
      <c r="AX102" s="49"/>
      <c r="AY102" s="49"/>
      <c r="AZ102" s="49"/>
      <c r="BA102" s="49"/>
      <c r="BB102" s="49"/>
      <c r="BC102" s="49"/>
      <c r="BD102" s="49"/>
      <c r="BE102" s="49"/>
      <c r="BF102" s="49"/>
      <c r="BG102" s="49"/>
      <c r="BH102" s="49"/>
      <c r="BI102" s="49"/>
      <c r="BJ102" s="49"/>
      <c r="BK102" s="49"/>
      <c r="BL102" s="49"/>
      <c r="BM102" s="50"/>
      <c r="BN102" s="51"/>
      <c r="BO102" s="49"/>
    </row>
    <row r="103" spans="1:67" s="52" customFormat="1" ht="48.75">
      <c r="A103" s="45" t="s">
        <v>504</v>
      </c>
      <c r="B103" s="46" t="s">
        <v>233</v>
      </c>
      <c r="C103" s="46" t="s">
        <v>16</v>
      </c>
      <c r="D103" s="47" t="s">
        <v>293</v>
      </c>
      <c r="E103" s="48" t="s">
        <v>505</v>
      </c>
      <c r="F103" s="49"/>
      <c r="G103" s="49">
        <v>-470.91</v>
      </c>
      <c r="H103" s="49"/>
      <c r="I103" s="41"/>
      <c r="J103" s="49"/>
      <c r="K103" s="49">
        <v>-470.91</v>
      </c>
      <c r="L103" s="49"/>
      <c r="M103" s="41"/>
      <c r="N103" s="49"/>
      <c r="O103" s="49"/>
      <c r="P103" s="49"/>
      <c r="Q103" s="41"/>
      <c r="R103" s="49"/>
      <c r="S103" s="49"/>
      <c r="T103" s="49"/>
      <c r="U103" s="49"/>
      <c r="V103" s="49"/>
      <c r="W103" s="49"/>
      <c r="X103" s="49"/>
      <c r="Y103" s="49"/>
      <c r="Z103" s="49"/>
      <c r="AA103" s="49"/>
      <c r="AB103" s="49"/>
      <c r="AC103" s="49"/>
      <c r="AD103" s="49"/>
      <c r="AE103" s="49"/>
      <c r="AF103" s="49"/>
      <c r="AG103" s="49"/>
      <c r="AH103" s="49"/>
      <c r="AI103" s="49"/>
      <c r="AJ103" s="49"/>
      <c r="AK103" s="49"/>
      <c r="AL103" s="49"/>
      <c r="AM103" s="49"/>
      <c r="AN103" s="49"/>
      <c r="AO103" s="49"/>
      <c r="AP103" s="49"/>
      <c r="AQ103" s="49"/>
      <c r="AR103" s="49"/>
      <c r="AS103" s="49"/>
      <c r="AT103" s="49"/>
      <c r="AU103" s="49"/>
      <c r="AV103" s="49"/>
      <c r="AW103" s="49"/>
      <c r="AX103" s="49"/>
      <c r="AY103" s="49"/>
      <c r="AZ103" s="49"/>
      <c r="BA103" s="49"/>
      <c r="BB103" s="49"/>
      <c r="BC103" s="49"/>
      <c r="BD103" s="49"/>
      <c r="BE103" s="49"/>
      <c r="BF103" s="49"/>
      <c r="BG103" s="49"/>
      <c r="BH103" s="49"/>
      <c r="BI103" s="49"/>
      <c r="BJ103" s="49"/>
      <c r="BK103" s="49"/>
      <c r="BL103" s="49"/>
      <c r="BM103" s="50"/>
      <c r="BN103" s="51"/>
      <c r="BO103" s="49"/>
    </row>
    <row r="104" spans="1:67" s="62" customFormat="1" ht="15.75">
      <c r="A104" s="54"/>
      <c r="B104" s="55"/>
      <c r="C104" s="55"/>
      <c r="D104" s="56"/>
      <c r="E104" s="57" t="s">
        <v>19</v>
      </c>
      <c r="F104" s="66">
        <f>SUM(F73+F11)</f>
        <v>291845.73</v>
      </c>
      <c r="G104" s="58">
        <f t="shared" ref="G104:P104" si="62">SUM(G73+G11)</f>
        <v>181658.66999999998</v>
      </c>
      <c r="H104" s="58">
        <f t="shared" si="62"/>
        <v>398280.43</v>
      </c>
      <c r="I104" s="59">
        <f t="shared" si="56"/>
        <v>62.244758557886051</v>
      </c>
      <c r="J104" s="58">
        <f t="shared" si="62"/>
        <v>291131.73</v>
      </c>
      <c r="K104" s="58">
        <f t="shared" si="62"/>
        <v>179993.19</v>
      </c>
      <c r="L104" s="58">
        <f t="shared" si="62"/>
        <v>368373.3</v>
      </c>
      <c r="M104" s="59">
        <f t="shared" si="57"/>
        <v>61.825342775244742</v>
      </c>
      <c r="N104" s="66">
        <f t="shared" si="62"/>
        <v>22668.5</v>
      </c>
      <c r="O104" s="66">
        <f t="shared" si="62"/>
        <v>12336.279999999999</v>
      </c>
      <c r="P104" s="58">
        <f t="shared" si="62"/>
        <v>29907.13</v>
      </c>
      <c r="Q104" s="59">
        <f t="shared" si="58"/>
        <v>54.420363058870237</v>
      </c>
      <c r="R104" s="58"/>
      <c r="S104" s="58"/>
      <c r="T104" s="58"/>
      <c r="U104" s="58"/>
      <c r="V104" s="58"/>
      <c r="W104" s="58"/>
      <c r="X104" s="58"/>
      <c r="Y104" s="58"/>
      <c r="Z104" s="58"/>
      <c r="AA104" s="58"/>
      <c r="AB104" s="58"/>
      <c r="AC104" s="58"/>
      <c r="AD104" s="58"/>
      <c r="AE104" s="58"/>
      <c r="AF104" s="58"/>
      <c r="AG104" s="58"/>
      <c r="AH104" s="58"/>
      <c r="AI104" s="58"/>
      <c r="AJ104" s="58"/>
      <c r="AK104" s="58"/>
      <c r="AL104" s="58"/>
      <c r="AM104" s="58"/>
      <c r="AN104" s="58"/>
      <c r="AO104" s="58"/>
      <c r="AP104" s="58"/>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60"/>
      <c r="BN104" s="61"/>
      <c r="BO104" s="58"/>
    </row>
  </sheetData>
  <mergeCells count="3">
    <mergeCell ref="A2:E2"/>
    <mergeCell ref="A3:Q4"/>
    <mergeCell ref="A7:D7"/>
  </mergeCells>
  <pageMargins left="0.74803149606299213" right="0.19685039370078741" top="0.39370078740157483" bottom="0.19685039370078741" header="0.51181102362204722" footer="0.51181102362204722"/>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31</vt:i4>
      </vt:variant>
    </vt:vector>
  </HeadingPairs>
  <TitlesOfParts>
    <vt:vector size="34" baseType="lpstr">
      <vt:lpstr>v1bvyumsqh02d2hwuje5xik5uk</vt:lpstr>
      <vt:lpstr>Консолидиров.</vt:lpstr>
      <vt:lpstr>район</vt:lpstr>
      <vt:lpstr>bbi1iepey541b3erm5gspvzrtk</vt:lpstr>
      <vt:lpstr>eaho2ejrtdbq5dbiou1fruoidk</vt:lpstr>
      <vt:lpstr>frupzostrx2engzlq5coj1izgc</vt:lpstr>
      <vt:lpstr>hxw0shfsad1bl0w3rcqndiwdqc</vt:lpstr>
      <vt:lpstr>idhebtridp4g55tiidmllpbcck</vt:lpstr>
      <vt:lpstr>ilgrxtqehl5ojfb14epb1v0vpk</vt:lpstr>
      <vt:lpstr>iukfigxpatbnff5s3qskal4gtw</vt:lpstr>
      <vt:lpstr>jbdrlm0jnl44bjyvb5parwosvs</vt:lpstr>
      <vt:lpstr>jmacmxvbgdblzh0tvh4m0gadvc</vt:lpstr>
      <vt:lpstr>lens0r1dzt0ivfvdjvc15ibd1c</vt:lpstr>
      <vt:lpstr>lzvlrjqro14zjenw2ueuj40zww</vt:lpstr>
      <vt:lpstr>miceqmminp2t5fkvq3dcp5azms</vt:lpstr>
      <vt:lpstr>muebv3fbrh0nbhfkcvkdiuichg</vt:lpstr>
      <vt:lpstr>oishsvraxpbc3jz3kk3m5zcwm0</vt:lpstr>
      <vt:lpstr>pf4ktio2ct2wb5lic4d0ij22zg</vt:lpstr>
      <vt:lpstr>qhgcjeqs4xbh5af0b0knrgslds</vt:lpstr>
      <vt:lpstr>qm1r2zbyvxaabczgs5nd53xmq4</vt:lpstr>
      <vt:lpstr>qunp1nijp1aaxbgswizf0lz200</vt:lpstr>
      <vt:lpstr>rcn525ywmx4pde1kn3aevp0dfk</vt:lpstr>
      <vt:lpstr>swpjxblu3dbu33cqzchc5hkk0w</vt:lpstr>
      <vt:lpstr>syjdhdk35p4nh3cjfxnviauzls</vt:lpstr>
      <vt:lpstr>t1iocfpqd13el1y2ekxnfpwstw</vt:lpstr>
      <vt:lpstr>tqwxsrwtrd3p34nrtmvfunozag</vt:lpstr>
      <vt:lpstr>u1m5vran2x1y11qx5xfu2j4tz4</vt:lpstr>
      <vt:lpstr>ua41amkhph5c1h53xxk2wbxxpk</vt:lpstr>
      <vt:lpstr>vm2ikyzfyl3c3f2vbofwexhk2c</vt:lpstr>
      <vt:lpstr>w1nehiloq13fdfxu13klcaopgw</vt:lpstr>
      <vt:lpstr>whvhn4kg25bcn2skpkb3bqydz4</vt:lpstr>
      <vt:lpstr>wqazcjs4o12a5adpyzuqhb5cko</vt:lpstr>
      <vt:lpstr>x50bwhcspt2rtgjg0vg0hfk2ns</vt:lpstr>
      <vt:lpstr>xfiudkw3z5aq3govpiyzsxyki0</vt:lpstr>
    </vt:vector>
  </TitlesOfParts>
  <Company>MFUR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Sapfir</dc:creator>
  <cp:lastModifiedBy>user</cp:lastModifiedBy>
  <cp:lastPrinted>2011-07-18T13:11:25Z</cp:lastPrinted>
  <dcterms:created xsi:type="dcterms:W3CDTF">2007-08-17T09:14:07Z</dcterms:created>
  <dcterms:modified xsi:type="dcterms:W3CDTF">2011-07-18T13:27:00Z</dcterms:modified>
</cp:coreProperties>
</file>