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2695" windowHeight="9405"/>
  </bookViews>
  <sheets>
    <sheet name="Документ" sheetId="2" r:id="rId1"/>
  </sheets>
  <definedNames>
    <definedName name="_xlnm.Print_Titles" localSheetId="0">Документ!$14:$14</definedName>
  </definedNames>
  <calcPr calcId="144525"/>
</workbook>
</file>

<file path=xl/calcChain.xml><?xml version="1.0" encoding="utf-8"?>
<calcChain xmlns="http://schemas.openxmlformats.org/spreadsheetml/2006/main">
  <c r="D63" i="2" l="1"/>
  <c r="E63" i="2"/>
  <c r="C63" i="2"/>
  <c r="D66" i="2"/>
  <c r="E66" i="2"/>
  <c r="C66" i="2"/>
  <c r="D90" i="2"/>
  <c r="E90" i="2"/>
  <c r="C90" i="2"/>
  <c r="D106" i="2"/>
  <c r="E106" i="2"/>
  <c r="C106" i="2"/>
  <c r="E62" i="2" l="1"/>
  <c r="E61" i="2" s="1"/>
  <c r="C62" i="2"/>
  <c r="C61" i="2" s="1"/>
  <c r="D62" i="2"/>
  <c r="D61" i="2" s="1"/>
  <c r="D59" i="2"/>
  <c r="E59" i="2"/>
  <c r="C59" i="2"/>
  <c r="D50" i="2"/>
  <c r="E50" i="2"/>
  <c r="C50" i="2"/>
  <c r="D46" i="2"/>
  <c r="E46" i="2"/>
  <c r="C46" i="2"/>
  <c r="D43" i="2"/>
  <c r="E43" i="2"/>
  <c r="C43" i="2"/>
  <c r="D41" i="2"/>
  <c r="E41" i="2"/>
  <c r="C41" i="2"/>
  <c r="D33" i="2"/>
  <c r="E33" i="2"/>
  <c r="C33" i="2"/>
  <c r="D31" i="2"/>
  <c r="E31" i="2"/>
  <c r="C31" i="2"/>
  <c r="D27" i="2"/>
  <c r="E27" i="2"/>
  <c r="C27" i="2"/>
  <c r="D23" i="2"/>
  <c r="E23" i="2"/>
  <c r="C23" i="2"/>
  <c r="D18" i="2"/>
  <c r="E18" i="2"/>
  <c r="C18" i="2"/>
  <c r="D16" i="2"/>
  <c r="D15" i="2" s="1"/>
  <c r="D113" i="2" s="1"/>
  <c r="E16" i="2"/>
  <c r="C16" i="2"/>
  <c r="C15" i="2" s="1"/>
  <c r="C113" i="2" s="1"/>
  <c r="E15" i="2" l="1"/>
  <c r="E113" i="2" s="1"/>
</calcChain>
</file>

<file path=xl/sharedStrings.xml><?xml version="1.0" encoding="utf-8"?>
<sst xmlns="http://schemas.openxmlformats.org/spreadsheetml/2006/main" count="210" uniqueCount="210">
  <si>
    <t>к решению Совета депутатов</t>
  </si>
  <si>
    <t>муниципального образования</t>
  </si>
  <si>
    <t>район Удмуртской Республики"</t>
  </si>
  <si>
    <t>Единица измерения: руб.</t>
  </si>
  <si>
    <t>Код БКД</t>
  </si>
  <si>
    <t xml:space="preserve">Наименование </t>
  </si>
  <si>
    <t xml:space="preserve">Сумма на 2025 год </t>
  </si>
  <si>
    <t xml:space="preserve">Сумма на 2026 год </t>
  </si>
  <si>
    <t xml:space="preserve">Сумма на 2027 год </t>
  </si>
  <si>
    <t>1</t>
  </si>
  <si>
    <t>2</t>
  </si>
  <si>
    <t>3</t>
  </si>
  <si>
    <t>4</t>
  </si>
  <si>
    <t>5</t>
  </si>
  <si>
    <t>00010000000000000000</t>
  </si>
  <si>
    <t>НАЛОГОВЫЕ И НЕНАЛОГОВЫЕ ДОХОДЫ</t>
  </si>
  <si>
    <t>00010100000000000000</t>
  </si>
  <si>
    <t>НАЛОГИ НА ПРИБЫЛЬ, ДОХОДЫ</t>
  </si>
  <si>
    <t>00010102010011000110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</si>
  <si>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</si>
  <si>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</si>
  <si>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</si>
  <si>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</si>
  <si>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</si>
  <si>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</si>
  <si>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</si>
  <si>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</si>
  <si>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</si>
  <si>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</si>
  <si>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</si>
  <si>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</si>
  <si>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</si>
  <si>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</si>
  <si>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</si>
  <si>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</si>
  <si>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</si>
  <si>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00010504060021000110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</si>
  <si>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</si>
  <si>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00010600000000000000</t>
  </si>
  <si>
    <t>НАЛОГИ НА ИМУЩЕСТВО</t>
  </si>
  <si>
    <t>00010601020141000110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</si>
  <si>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</si>
  <si>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00010606032141000110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</si>
  <si>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</si>
  <si>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00010606042141000110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</si>
  <si>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</si>
  <si>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00010800000000000000</t>
  </si>
  <si>
    <t>ГОСУДАРСТВЕННАЯ ПОШЛИНА</t>
  </si>
  <si>
    <t>00010803010011050110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</si>
  <si>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</si>
  <si>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</si>
  <si>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</si>
  <si>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</si>
  <si>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</si>
  <si>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</si>
  <si>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</si>
  <si>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00011105034140000120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</si>
  <si>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</si>
  <si>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00011105074140000120</t>
  </si>
  <si>
    <t>Доходы от сдачи в аренду имущества, составляющего казну муниципальных округов (за исключением земельных участков)</t>
  </si>
  <si>
    <t>00011109044140011120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</si>
  <si>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</si>
  <si>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00011109044140012120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</si>
  <si>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казенных)(плата за наем))</t>
  </si>
  <si>
    <t>00011109044140013120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</si>
  <si>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(нестационарные торговые объекты)</t>
  </si>
  <si>
    <t>00011200000000000000</t>
  </si>
  <si>
    <t>ПЛАТЕЖИ ПРИ ПОЛЬЗОВАНИИ ПРИРОДНЫМИ РЕСУРСАМИ</t>
  </si>
  <si>
    <t>00011201010016000120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</si>
  <si>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</si>
  <si>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00011300000000000000</t>
  </si>
  <si>
    <t>ДОХОДЫ ОТ ОКАЗАНИЯ ПЛАТНЫХ УСЛУГ И КОМПЕНСАЦИИ ЗАТРАТ ГОСУДАРСТВА</t>
  </si>
  <si>
    <t>00011301994140000130</t>
  </si>
  <si>
    <t>Прочие доходы от оказания платных услуг (работ) получателями средств бюджетов муниципальных округов</t>
  </si>
  <si>
    <t>00011302064140000130</t>
  </si>
  <si>
    <t>Доходы, поступающие в порядке возмещения расходов, понесенных в связи с эксплуатацией имущества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</si>
  <si>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</si>
  <si>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</si>
  <si>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</si>
  <si>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</si>
  <si>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</si>
  <si>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</si>
  <si>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</si>
  <si>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</si>
  <si>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</si>
  <si>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</si>
  <si>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00011601053010035140</t>
  </si>
  <si>
    <t>00011601063010101140</t>
  </si>
  <si>
    <t>00011601063019000140</t>
  </si>
  <si>
    <t>00011601193010029140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</si>
  <si>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</si>
  <si>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</si>
  <si>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</si>
  <si>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</si>
  <si>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</si>
  <si>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00011610031140000140</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</si>
  <si>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</si>
  <si>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</si>
  <si>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</si>
  <si>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00011700000000000000</t>
  </si>
  <si>
    <t>ПРОЧИЕ НЕНАЛОГОВЫЕ ДОХОДЫ</t>
  </si>
  <si>
    <t>00011715020140000150</t>
  </si>
  <si>
    <t>Инициативные платежи, зачисляемые в бюджеты муниципальных округов</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</si>
  <si>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</si>
  <si>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</si>
  <si>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</si>
  <si>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</si>
  <si>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</si>
  <si>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</si>
  <si>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00020215002140000150</t>
  </si>
  <si>
    <t>Дотации бюджетам муниципальных округов на поддержку мер по обеспечению сбалансированности бюджетов</t>
  </si>
  <si>
    <t>00020225116140000150</t>
  </si>
  <si>
    <t>Субсидии бюджетам муниципальных округов на реализацию программы комплексного развития молодежной политики в регионах Российской Федерации "Регион для молодых"</t>
  </si>
  <si>
    <t>00020225304140000150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</si>
  <si>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</si>
  <si>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00020225372140000150</t>
  </si>
  <si>
    <t>Субсидии бюджетам муниципальных округов на развитие транспортной инфраструктуры на сельских территориях</t>
  </si>
  <si>
    <t>00020225393140000150</t>
  </si>
  <si>
    <t>Субсидии бюджетам муниципальных округов на финансовое обеспечение дорожной деятельности</t>
  </si>
  <si>
    <t>00020225454140000150</t>
  </si>
  <si>
    <t>Субсидии бюджетам муниципальных округов на создание модельных муниципальных библиотек</t>
  </si>
  <si>
    <t>00020225467140000150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</si>
  <si>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</si>
  <si>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</si>
  <si>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Субсидии бюджетам муниципальных округов на реализацию мероприятий по обеспечению жильем молодых семей</t>
  </si>
  <si>
    <t>00020225519140000150</t>
  </si>
  <si>
    <t>Субсидия бюджетам муниципальных округов на поддержку отрасли культуры</t>
  </si>
  <si>
    <t>00020225555140000150</t>
  </si>
  <si>
    <t>Субсидии бюджетам муниципальных округов на реализацию программ формирования современной городской среды</t>
  </si>
  <si>
    <t>00020225576140000150</t>
  </si>
  <si>
    <t>Субсидии бюджетам муниципальных округов на обеспечение комплексного развития сельских территорий</t>
  </si>
  <si>
    <t>00020225590140000150</t>
  </si>
  <si>
    <t>Субсидии бюджетам муниципальных округов на техническое оснащение региональных и муниципальных музеев</t>
  </si>
  <si>
    <t>00020225599140000150</t>
  </si>
  <si>
    <t>Субсидии бюджетам муниципальных округов на подготовку проектов межевания земельных участков и на проведение кадастровых работ</t>
  </si>
  <si>
    <t>00020225750140000150</t>
  </si>
  <si>
    <t>Субсидии бюджетам муниципальных округов на реализацию мероприятий по модернизации школьных систем образования</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</si>
  <si>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</si>
  <si>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</si>
  <si>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00020229999140101150</t>
  </si>
  <si>
    <t>Прочие субсидии</t>
  </si>
  <si>
    <t>00020229999140103150</t>
  </si>
  <si>
    <t>Субсидии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</si>
  <si>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00020229999140105150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</si>
  <si>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</si>
  <si>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00020229999140106150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</si>
  <si>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</si>
  <si>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00020229999140107150</t>
  </si>
  <si>
    <t>Субсидии на реализацию мероприятий муниципальных программ энергосбережения и повышения энергетической эффективности</t>
  </si>
  <si>
    <t>00020229999140117150</t>
  </si>
  <si>
    <t>Субсидии на реализацию мероприятий по организации отдыха детей в каникулярное время</t>
  </si>
  <si>
    <t>00020229999140119150</t>
  </si>
  <si>
    <t>Субсидии на организацию питания обучающихся муниципальных общеобразовательных организаций, находящихся на территории Удмуртской Республики</t>
  </si>
  <si>
    <t>00020229999140128150</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</si>
  <si>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</si>
  <si>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00020229999140130150</t>
  </si>
  <si>
    <t>00020230024140202150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</si>
  <si>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</si>
  <si>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00020230024140203150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</si>
  <si>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</si>
  <si>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00020230024140205150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</si>
  <si>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</si>
  <si>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00020230024140206150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</si>
  <si>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</si>
  <si>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00020230024140208150</t>
  </si>
  <si>
    <t>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</si>
  <si>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00020230024140209150</t>
  </si>
  <si>
    <t>Субвенции на осуществление отдельных государственных полномочий Удмуртской Республики в области архивного дела</t>
  </si>
  <si>
    <t>00020230024140215150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</si>
  <si>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</si>
  <si>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00020230024140216150</t>
  </si>
  <si>
    <t>Субвенции на осуществление отдельных государственных полномочий по созданию и организации деятельности административных комиссий</t>
  </si>
  <si>
    <t>00020230024140218150</t>
  </si>
  <si>
    <t>Субвенции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</si>
  <si>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00020230024140220150</t>
  </si>
  <si>
    <t>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</si>
  <si>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00020230024140222150</t>
  </si>
  <si>
    <t>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</si>
  <si>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00020230024140223150</t>
  </si>
  <si>
    <t>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</si>
  <si>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</si>
  <si>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</si>
  <si>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</si>
  <si>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</si>
  <si>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</si>
  <si>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Субвенции бюджетам муниципальных округов на государственную регистрацию актов гражданского состояния</t>
  </si>
  <si>
    <t>00020245050140000150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</si>
  <si>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</si>
  <si>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</si>
  <si>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</si>
  <si>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</si>
  <si>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</si>
  <si>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00020245393140000150</t>
  </si>
  <si>
    <t>Межбюджетные трансферты, передаваемые бюджетам муниципальных округов на финансовое обеспечение дорожной деятельности</t>
  </si>
  <si>
    <t>00020249999140000150</t>
  </si>
  <si>
    <t>Прочие межбюджетные трансферты, передаваемые бюджетам муниципальных районов</t>
  </si>
  <si>
    <t>Итого:</t>
  </si>
  <si>
    <t xml:space="preserve">Бюджет муниципального образования "Муниципальный округ Вавожский район Удмуртской Республики" на 2025 год и на плановый период 2026 и 2027 годов </t>
  </si>
  <si>
    <t>"Муниципальный округ Вавожский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</si>
  <si>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</si>
  <si>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</si>
  <si>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</si>
  <si>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</si>
  <si>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ДОТАЦИИ БЮДЖЕТАМ БЮДЖЕТНОЙ СИСТЕМЫ РОССИЙСКОЙ ФЕДЕРАЦИИ</t>
  </si>
  <si>
    <t>СУБСИДИИ БЮДЖЕТАМ БЮДЖЕТНОЙ СИСТЕМЫ РОССИЙСКОЙ ФЕДЕРАЦИИ</t>
  </si>
  <si>
    <t>СУБВЕНЦИИ БЮДЖЕТАМ БЮДЖЕТНОЙ СИСТЕМЫ РОССИЙСКОЙ ФЕДЕРАЦИИ</t>
  </si>
  <si>
    <t>МЕЖБЮДЖЕТНЫЕ ТРАНСФЕРТЫ</t>
  </si>
  <si>
    <t>Приложение 1</t>
  </si>
  <si>
    <t>Прогнозируемый общий объем доходов на 2025 год и на плановый период 2026 и 2027 годов</t>
  </si>
  <si>
    <t>от 23 декабря 2024 года № 388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</si>
</sst>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0"/>
      <color rgb="FF000000"/>
      <name val="Arial Cyr"/>
    </font>
    <font>
      <sz val="10"/>
      <color rgb="FF000000"/>
      <name val="Arial"/>
    </font>
    <font>
      <sz val="11"/>
      <name val="Calibri"/>
      <family val="2"/>
      <scheme val="minor"/>
    </font>
    <font>
      <b/>
      <sz val="12"/>
      <color rgb="FF000000"/>
      <name val="Times New Roman"/>
      <family val="1"/>
      <charset val="204"/>
    </font>
    <font>
      <sz val="10"/>
      <color rgb="FF000000"/>
      <name val="Times New Roman"/>
      <family val="1"/>
      <charset val="204"/>
    </font>
    <font>
      <b/>
      <sz val="10"/>
      <color rgb="FF000000"/>
      <name val="Times New Roman"/>
      <family val="1"/>
      <charset val="204"/>
    </font>
    <font>
      <b/>
      <sz val="11"/>
      <color rgb="FF000000"/>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24">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s>
  <cellStyleXfs count="4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16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16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164" fontId="3" fillId="4" borderId="15">
      <alignment horizontal="right" vertical="top" shrinkToFi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164" fontId="2" fillId="0" borderId="15">
      <alignment horizontal="right" vertical="top" shrinkToFit="1"/>
    </xf>
    <xf numFmtId="164" fontId="6" fillId="0" borderId="16">
      <alignment horizontal="right" vertical="top" shrinkToFit="1"/>
    </xf>
    <xf numFmtId="0" fontId="2" fillId="0" borderId="17"/>
    <xf numFmtId="0" fontId="2" fillId="0" borderId="18"/>
    <xf numFmtId="0" fontId="2" fillId="0" borderId="19"/>
    <xf numFmtId="0" fontId="4" fillId="5" borderId="20"/>
    <xf numFmtId="0" fontId="4" fillId="5" borderId="21"/>
    <xf numFmtId="164" fontId="4" fillId="5" borderId="21">
      <alignment horizontal="right" shrinkToFit="1"/>
    </xf>
    <xf numFmtId="164" fontId="4" fillId="5" borderId="22">
      <alignment horizontal="right" shrinkToFit="1"/>
    </xf>
    <xf numFmtId="0" fontId="2" fillId="0" borderId="23"/>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4" fontId="4" fillId="5" borderId="21">
      <alignment horizontal="right" shrinkToFit="1"/>
    </xf>
    <xf numFmtId="4" fontId="4" fillId="5" borderId="22">
      <alignment horizontal="right" shrinkToFit="1"/>
    </xf>
    <xf numFmtId="4" fontId="4" fillId="2" borderId="9">
      <alignment horizontal="right" vertical="top" shrinkToFit="1"/>
    </xf>
    <xf numFmtId="4" fontId="4" fillId="2" borderId="10">
      <alignment horizontal="right" vertical="top" shrinkToFit="1"/>
    </xf>
    <xf numFmtId="4" fontId="3" fillId="3" borderId="12">
      <alignment horizontal="right" vertical="top" shrinkToFit="1"/>
    </xf>
    <xf numFmtId="4" fontId="3" fillId="3" borderId="13">
      <alignment horizontal="right" vertical="top" shrinkToFit="1"/>
    </xf>
    <xf numFmtId="4" fontId="3" fillId="4" borderId="15">
      <alignment horizontal="right" vertical="top" shrinkToFit="1"/>
    </xf>
    <xf numFmtId="4" fontId="3" fillId="4" borderId="16">
      <alignment horizontal="right" vertical="top" shrinkToFit="1"/>
    </xf>
    <xf numFmtId="4" fontId="2" fillId="0" borderId="15">
      <alignment horizontal="right" vertical="top" shrinkToFit="1"/>
    </xf>
    <xf numFmtId="4" fontId="6" fillId="0" borderId="16">
      <alignment horizontal="right" vertical="top" shrinkToFit="1"/>
    </xf>
  </cellStyleXfs>
  <cellXfs count="39">
    <xf numFmtId="0" fontId="0" fillId="0" borderId="0" xfId="0"/>
    <xf numFmtId="0" fontId="0" fillId="0" borderId="0" xfId="0" applyProtection="1">
      <protection locked="0"/>
    </xf>
    <xf numFmtId="0" fontId="2" fillId="0" borderId="23" xfId="32" applyNumberFormat="1" applyProtection="1"/>
    <xf numFmtId="0" fontId="8" fillId="0" borderId="1" xfId="1" applyNumberFormat="1" applyFont="1" applyProtection="1">
      <alignment horizontal="center" vertical="top" wrapText="1"/>
    </xf>
    <xf numFmtId="0" fontId="8" fillId="0" borderId="1" xfId="1" applyFont="1">
      <alignment horizontal="center" vertical="top" wrapText="1"/>
    </xf>
    <xf numFmtId="49" fontId="10" fillId="0" borderId="2" xfId="3" applyNumberFormat="1" applyFont="1" applyProtection="1">
      <alignment horizontal="center" vertical="center" wrapText="1"/>
    </xf>
    <xf numFmtId="49" fontId="10" fillId="0" borderId="3" xfId="4" applyNumberFormat="1" applyFont="1" applyProtection="1">
      <alignment horizontal="center" vertical="center" wrapText="1"/>
    </xf>
    <xf numFmtId="49" fontId="10" fillId="0" borderId="4" xfId="5" applyNumberFormat="1" applyFont="1" applyProtection="1">
      <alignment horizontal="center" vertical="center" wrapText="1"/>
    </xf>
    <xf numFmtId="49" fontId="10" fillId="0" borderId="5" xfId="6" applyNumberFormat="1" applyFont="1" applyProtection="1">
      <alignment horizontal="center" vertical="center" wrapText="1"/>
    </xf>
    <xf numFmtId="49" fontId="10" fillId="0" borderId="6" xfId="7" applyNumberFormat="1" applyFont="1" applyProtection="1">
      <alignment horizontal="center" vertical="center" wrapText="1"/>
    </xf>
    <xf numFmtId="49" fontId="10" fillId="0" borderId="7" xfId="8" applyNumberFormat="1" applyFont="1" applyProtection="1">
      <alignment horizontal="center" vertical="center" wrapText="1"/>
    </xf>
    <xf numFmtId="4" fontId="11" fillId="0" borderId="8" xfId="9" applyNumberFormat="1" applyFont="1" applyFill="1" applyProtection="1">
      <alignment horizontal="center" vertical="top" shrinkToFit="1"/>
    </xf>
    <xf numFmtId="4" fontId="11" fillId="0" borderId="9" xfId="10" applyNumberFormat="1" applyFont="1" applyFill="1" applyProtection="1">
      <alignment horizontal="left" vertical="top" wrapText="1"/>
    </xf>
    <xf numFmtId="4" fontId="11" fillId="0" borderId="9" xfId="11" applyNumberFormat="1" applyFont="1" applyFill="1" applyProtection="1">
      <alignment horizontal="right" vertical="top" shrinkToFit="1"/>
    </xf>
    <xf numFmtId="4" fontId="10" fillId="0" borderId="11" xfId="13" applyNumberFormat="1" applyFont="1" applyFill="1" applyProtection="1">
      <alignment horizontal="center" vertical="top" shrinkToFit="1"/>
    </xf>
    <xf numFmtId="4" fontId="10" fillId="0" borderId="12" xfId="14" applyNumberFormat="1" applyFont="1" applyFill="1" applyProtection="1">
      <alignment horizontal="left" vertical="top" wrapText="1"/>
    </xf>
    <xf numFmtId="4" fontId="10" fillId="0" borderId="12" xfId="15" applyNumberFormat="1" applyFont="1" applyFill="1" applyProtection="1">
      <alignment horizontal="right" vertical="top" shrinkToFit="1"/>
    </xf>
    <xf numFmtId="4" fontId="10" fillId="0" borderId="14" xfId="17" applyNumberFormat="1" applyFont="1" applyFill="1" applyProtection="1">
      <alignment horizontal="center" vertical="top" shrinkToFit="1"/>
    </xf>
    <xf numFmtId="4" fontId="10" fillId="0" borderId="15" xfId="18" applyNumberFormat="1" applyFont="1" applyFill="1" applyProtection="1">
      <alignment horizontal="left" vertical="top" wrapText="1"/>
    </xf>
    <xf numFmtId="4" fontId="10" fillId="0" borderId="15" xfId="19" applyNumberFormat="1" applyFont="1" applyFill="1" applyProtection="1">
      <alignment horizontal="right" vertical="top" shrinkToFit="1"/>
    </xf>
    <xf numFmtId="4" fontId="10" fillId="0" borderId="16" xfId="20" applyNumberFormat="1" applyFont="1" applyFill="1" applyProtection="1">
      <alignment horizontal="right" vertical="top" shrinkToFit="1"/>
    </xf>
    <xf numFmtId="1" fontId="10" fillId="0" borderId="11" xfId="13" applyNumberFormat="1" applyFont="1" applyFill="1" applyProtection="1">
      <alignment horizontal="center" vertical="top" shrinkToFit="1"/>
    </xf>
    <xf numFmtId="1" fontId="10" fillId="0" borderId="14" xfId="17" applyNumberFormat="1" applyFont="1" applyFill="1" applyProtection="1">
      <alignment horizontal="center" vertical="top" shrinkToFit="1"/>
    </xf>
    <xf numFmtId="4" fontId="9" fillId="0" borderId="17" xfId="25" applyNumberFormat="1" applyFont="1" applyFill="1" applyProtection="1"/>
    <xf numFmtId="4" fontId="9" fillId="0" borderId="18" xfId="26" applyNumberFormat="1" applyFont="1" applyFill="1" applyProtection="1"/>
    <xf numFmtId="4" fontId="9" fillId="0" borderId="19" xfId="27" applyNumberFormat="1" applyFont="1" applyFill="1" applyProtection="1"/>
    <xf numFmtId="4" fontId="11" fillId="0" borderId="20" xfId="28" applyNumberFormat="1" applyFont="1" applyFill="1" applyProtection="1"/>
    <xf numFmtId="4" fontId="11" fillId="0" borderId="21" xfId="29" applyNumberFormat="1" applyFont="1" applyFill="1" applyProtection="1"/>
    <xf numFmtId="4" fontId="11" fillId="0" borderId="21" xfId="30" applyNumberFormat="1" applyFont="1" applyFill="1" applyProtection="1">
      <alignment horizontal="right" shrinkToFit="1"/>
    </xf>
    <xf numFmtId="0" fontId="2" fillId="0" borderId="1" xfId="33" applyNumberFormat="1" applyProtection="1">
      <alignment horizontal="left" vertical="top" wrapText="1"/>
    </xf>
    <xf numFmtId="0" fontId="2" fillId="0" borderId="1" xfId="33">
      <alignment horizontal="left" vertical="top" wrapText="1"/>
    </xf>
    <xf numFmtId="0" fontId="12" fillId="0" borderId="1" xfId="1" applyNumberFormat="1" applyFont="1" applyAlignment="1" applyProtection="1">
      <alignment horizontal="right" vertical="top" wrapText="1"/>
    </xf>
    <xf numFmtId="0" fontId="12" fillId="0" borderId="1" xfId="1" applyFont="1" applyAlignment="1">
      <alignment horizontal="right" vertical="top" wrapText="1"/>
    </xf>
    <xf numFmtId="0" fontId="8" fillId="0" borderId="1" xfId="1" applyNumberFormat="1" applyFont="1" applyProtection="1">
      <alignment horizontal="center" vertical="top" wrapText="1"/>
    </xf>
    <xf numFmtId="0" fontId="8" fillId="0" borderId="1" xfId="1" applyFont="1">
      <alignment horizontal="center" vertical="top" wrapText="1"/>
    </xf>
    <xf numFmtId="0" fontId="9" fillId="0" borderId="1" xfId="2" applyNumberFormat="1" applyFont="1" applyProtection="1">
      <alignment horizontal="right" vertical="top" wrapText="1"/>
    </xf>
    <xf numFmtId="0" fontId="9" fillId="0" borderId="1" xfId="2" applyFont="1">
      <alignment horizontal="right" vertical="top" wrapText="1"/>
    </xf>
    <xf numFmtId="0" fontId="12" fillId="0" borderId="1" xfId="1" applyFont="1" applyAlignment="1">
      <alignment horizontal="center" vertical="top" wrapText="1"/>
    </xf>
    <xf numFmtId="0" fontId="0" fillId="0" borderId="1" xfId="0" applyFont="1" applyBorder="1" applyAlignment="1">
      <alignment horizontal="center" vertical="top" wrapText="1"/>
    </xf>
  </cellXfs>
  <cellStyles count="49">
    <cellStyle name="br" xfId="36"/>
    <cellStyle name="col" xfId="35"/>
    <cellStyle name="ex58" xfId="39"/>
    <cellStyle name="ex59" xfId="40"/>
    <cellStyle name="ex60" xfId="9"/>
    <cellStyle name="ex61" xfId="10"/>
    <cellStyle name="ex62" xfId="41"/>
    <cellStyle name="ex63" xfId="42"/>
    <cellStyle name="ex64" xfId="13"/>
    <cellStyle name="ex65" xfId="14"/>
    <cellStyle name="ex66" xfId="43"/>
    <cellStyle name="ex67" xfId="44"/>
    <cellStyle name="ex68" xfId="17"/>
    <cellStyle name="ex69" xfId="18"/>
    <cellStyle name="ex70" xfId="45"/>
    <cellStyle name="ex71" xfId="46"/>
    <cellStyle name="ex72" xfId="21"/>
    <cellStyle name="ex73" xfId="22"/>
    <cellStyle name="ex74" xfId="47"/>
    <cellStyle name="ex75" xfId="48"/>
    <cellStyle name="st57" xfId="2"/>
    <cellStyle name="st76" xfId="30"/>
    <cellStyle name="st77" xfId="31"/>
    <cellStyle name="st78" xfId="11"/>
    <cellStyle name="st79" xfId="12"/>
    <cellStyle name="st80" xfId="15"/>
    <cellStyle name="st81" xfId="16"/>
    <cellStyle name="st82" xfId="19"/>
    <cellStyle name="st83" xfId="20"/>
    <cellStyle name="st84" xfId="23"/>
    <cellStyle name="st85" xfId="24"/>
    <cellStyle name="style0" xfId="37"/>
    <cellStyle name="td" xfId="38"/>
    <cellStyle name="tr" xfId="34"/>
    <cellStyle name="xl_bot_header" xfId="7"/>
    <cellStyle name="xl_bot_left_header" xfId="6"/>
    <cellStyle name="xl_bot_right_header" xfId="8"/>
    <cellStyle name="xl_footer" xfId="33"/>
    <cellStyle name="xl_header" xfId="1"/>
    <cellStyle name="xl_top_header" xfId="4"/>
    <cellStyle name="xl_top_left_header" xfId="3"/>
    <cellStyle name="xl_top_right_header" xfId="5"/>
    <cellStyle name="xl_total_bot" xfId="32"/>
    <cellStyle name="xl_total_center" xfId="29"/>
    <cellStyle name="xl_total_left" xfId="28"/>
    <cellStyle name="xl_total_top" xfId="26"/>
    <cellStyle name="xl_total_top_left" xfId="25"/>
    <cellStyle name="xl_total_top_right" xfId="2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5"/>
  <sheetViews>
    <sheetView showGridLines="0" tabSelected="1" workbookViewId="0">
      <pane ySplit="14" topLeftCell="A60" activePane="bottomLeft" state="frozen"/>
      <selection pane="bottomLeft" activeCell="A6" sqref="A6:E6"/>
    </sheetView>
  </sheetViews>
  <sheetFormatPr defaultRowHeight="15" x14ac:dyDescent="0.25"/>
  <cols>
    <col min="1" max="1" width="21.7109375" style="1" customWidth="1"/>
    <col min="2" max="2" width="40.5703125" style="1" customWidth="1"/>
    <col min="3" max="5" width="17.7109375" style="1" customWidth="1"/>
    <col min="6" max="16384" width="9.140625" style="1"/>
  </cols>
  <sheetData>
    <row r="1" spans="1:5" ht="15.95" customHeight="1" x14ac:dyDescent="0.25">
      <c r="A1" s="31" t="s">
        <v>207</v>
      </c>
      <c r="B1" s="32"/>
      <c r="C1" s="32"/>
      <c r="D1" s="32"/>
      <c r="E1" s="32"/>
    </row>
    <row r="2" spans="1:5" ht="15.95" customHeight="1" x14ac:dyDescent="0.25">
      <c r="A2" s="31" t="s">
        <v>0</v>
      </c>
      <c r="B2" s="32"/>
      <c r="C2" s="32"/>
      <c r="D2" s="32"/>
      <c r="E2" s="32"/>
    </row>
    <row r="3" spans="1:5" ht="15.95" customHeight="1" x14ac:dyDescent="0.25">
      <c r="A3" s="31" t="s">
        <v>1</v>
      </c>
      <c r="B3" s="32"/>
      <c r="C3" s="32"/>
      <c r="D3" s="32"/>
      <c r="E3" s="32"/>
    </row>
    <row r="4" spans="1:5" ht="15.95" customHeight="1" x14ac:dyDescent="0.25">
      <c r="A4" s="31" t="s">
        <v>198</v>
      </c>
      <c r="B4" s="32"/>
      <c r="C4" s="32"/>
      <c r="D4" s="32"/>
      <c r="E4" s="32"/>
    </row>
    <row r="5" spans="1:5" ht="15.95" customHeight="1" x14ac:dyDescent="0.25">
      <c r="A5" s="31" t="s">
        <v>2</v>
      </c>
      <c r="B5" s="32"/>
      <c r="C5" s="32"/>
      <c r="D5" s="32"/>
      <c r="E5" s="32"/>
    </row>
    <row r="6" spans="1:5" ht="15.95" customHeight="1" x14ac:dyDescent="0.25">
      <c r="A6" s="31" t="s">
        <v>209</v>
      </c>
      <c r="B6" s="32"/>
      <c r="C6" s="32"/>
      <c r="D6" s="32"/>
      <c r="E6" s="32"/>
    </row>
    <row r="7" spans="1:5" ht="15.75" x14ac:dyDescent="0.25">
      <c r="A7" s="33"/>
      <c r="B7" s="34"/>
      <c r="C7" s="34"/>
      <c r="D7" s="34"/>
      <c r="E7" s="34"/>
    </row>
    <row r="8" spans="1:5" ht="31.7" customHeight="1" x14ac:dyDescent="0.25">
      <c r="A8" s="33" t="s">
        <v>197</v>
      </c>
      <c r="B8" s="34"/>
      <c r="C8" s="34"/>
      <c r="D8" s="34"/>
      <c r="E8" s="34"/>
    </row>
    <row r="9" spans="1:5" ht="12.75" customHeight="1" x14ac:dyDescent="0.25">
      <c r="A9" s="3"/>
      <c r="B9" s="4"/>
      <c r="C9" s="4"/>
      <c r="D9" s="4"/>
      <c r="E9" s="4"/>
    </row>
    <row r="10" spans="1:5" ht="19.5" customHeight="1" x14ac:dyDescent="0.25">
      <c r="A10" s="37" t="s">
        <v>208</v>
      </c>
      <c r="B10" s="38"/>
      <c r="C10" s="38"/>
      <c r="D10" s="38"/>
      <c r="E10" s="38"/>
    </row>
    <row r="11" spans="1:5" ht="15.75" x14ac:dyDescent="0.25">
      <c r="A11" s="33"/>
      <c r="B11" s="34"/>
      <c r="C11" s="34"/>
      <c r="D11" s="34"/>
      <c r="E11" s="34"/>
    </row>
    <row r="12" spans="1:5" ht="15.2" customHeight="1" x14ac:dyDescent="0.25">
      <c r="A12" s="35" t="s">
        <v>3</v>
      </c>
      <c r="B12" s="36"/>
      <c r="C12" s="36"/>
      <c r="D12" s="36"/>
      <c r="E12" s="36"/>
    </row>
    <row r="13" spans="1:5" x14ac:dyDescent="0.25">
      <c r="A13" s="5" t="s">
        <v>4</v>
      </c>
      <c r="B13" s="6" t="s">
        <v>5</v>
      </c>
      <c r="C13" s="6" t="s">
        <v>6</v>
      </c>
      <c r="D13" s="6" t="s">
        <v>7</v>
      </c>
      <c r="E13" s="7" t="s">
        <v>8</v>
      </c>
    </row>
    <row r="14" spans="1:5" x14ac:dyDescent="0.25">
      <c r="A14" s="8" t="s">
        <v>9</v>
      </c>
      <c r="B14" s="9" t="s">
        <v>10</v>
      </c>
      <c r="C14" s="9" t="s">
        <v>11</v>
      </c>
      <c r="D14" s="9" t="s">
        <v>12</v>
      </c>
      <c r="E14" s="10" t="s">
        <v>13</v>
      </c>
    </row>
    <row r="15" spans="1:5" ht="28.5" x14ac:dyDescent="0.25">
      <c r="A15" s="11" t="s">
        <v>14</v>
      </c>
      <c r="B15" s="12" t="s">
        <v>15</v>
      </c>
      <c r="C15" s="13">
        <f>C16+C18+C23+C27+C31+C33+C41+C43+C46+C50+C59</f>
        <v>303960800</v>
      </c>
      <c r="D15" s="13">
        <f t="shared" ref="D15:E15" si="0">D16+D18+D23+D27+D31+D33+D41+D43+D46+D50+D59</f>
        <v>331963000</v>
      </c>
      <c r="E15" s="13">
        <f t="shared" si="0"/>
        <v>358268000</v>
      </c>
    </row>
    <row r="16" spans="1:5" x14ac:dyDescent="0.25">
      <c r="A16" s="14" t="s">
        <v>16</v>
      </c>
      <c r="B16" s="15" t="s">
        <v>17</v>
      </c>
      <c r="C16" s="16">
        <f>C17</f>
        <v>226940600</v>
      </c>
      <c r="D16" s="16">
        <f t="shared" ref="D16:E16" si="1">D17</f>
        <v>252467700</v>
      </c>
      <c r="E16" s="16">
        <f t="shared" si="1"/>
        <v>267783400</v>
      </c>
    </row>
    <row r="17" spans="1:5" ht="165.75" x14ac:dyDescent="0.25">
      <c r="A17" s="17" t="s">
        <v>18</v>
      </c>
      <c r="B17" s="18" t="s">
        <v>19</v>
      </c>
      <c r="C17" s="19">
        <v>226940600</v>
      </c>
      <c r="D17" s="19">
        <v>252467700</v>
      </c>
      <c r="E17" s="20">
        <v>267783400</v>
      </c>
    </row>
    <row r="18" spans="1:5" ht="38.25" x14ac:dyDescent="0.25">
      <c r="A18" s="14" t="s">
        <v>20</v>
      </c>
      <c r="B18" s="15" t="s">
        <v>21</v>
      </c>
      <c r="C18" s="16">
        <f>C19+C20+C21+C22</f>
        <v>33916500</v>
      </c>
      <c r="D18" s="16">
        <f t="shared" ref="D18:E18" si="2">D19+D20+D21+D22</f>
        <v>34994600</v>
      </c>
      <c r="E18" s="16">
        <f t="shared" si="2"/>
        <v>45928900</v>
      </c>
    </row>
    <row r="19" spans="1:5" ht="127.5" x14ac:dyDescent="0.25">
      <c r="A19" s="17" t="s">
        <v>22</v>
      </c>
      <c r="B19" s="18" t="s">
        <v>23</v>
      </c>
      <c r="C19" s="19">
        <v>17751500</v>
      </c>
      <c r="D19" s="19">
        <v>18320800</v>
      </c>
      <c r="E19" s="20">
        <v>24008900</v>
      </c>
    </row>
    <row r="20" spans="1:5" ht="153" x14ac:dyDescent="0.25">
      <c r="A20" s="17" t="s">
        <v>24</v>
      </c>
      <c r="B20" s="18" t="s">
        <v>25</v>
      </c>
      <c r="C20" s="19">
        <v>78800</v>
      </c>
      <c r="D20" s="19">
        <v>85000</v>
      </c>
      <c r="E20" s="20">
        <v>111300</v>
      </c>
    </row>
    <row r="21" spans="1:5" ht="127.5" x14ac:dyDescent="0.25">
      <c r="A21" s="17" t="s">
        <v>26</v>
      </c>
      <c r="B21" s="18" t="s">
        <v>27</v>
      </c>
      <c r="C21" s="19">
        <v>17881500</v>
      </c>
      <c r="D21" s="19">
        <v>18411200</v>
      </c>
      <c r="E21" s="20">
        <v>24107900</v>
      </c>
    </row>
    <row r="22" spans="1:5" ht="127.5" x14ac:dyDescent="0.25">
      <c r="A22" s="17" t="s">
        <v>28</v>
      </c>
      <c r="B22" s="18" t="s">
        <v>29</v>
      </c>
      <c r="C22" s="19">
        <v>-1795300</v>
      </c>
      <c r="D22" s="19">
        <v>-1822400</v>
      </c>
      <c r="E22" s="20">
        <v>-2299200</v>
      </c>
    </row>
    <row r="23" spans="1:5" x14ac:dyDescent="0.25">
      <c r="A23" s="14" t="s">
        <v>30</v>
      </c>
      <c r="B23" s="15" t="s">
        <v>31</v>
      </c>
      <c r="C23" s="16">
        <f>C24+C25+C26</f>
        <v>15708000</v>
      </c>
      <c r="D23" s="16">
        <f t="shared" ref="D23:E23" si="3">D24+D25+D26</f>
        <v>17050000</v>
      </c>
      <c r="E23" s="16">
        <f t="shared" si="3"/>
        <v>17050000</v>
      </c>
    </row>
    <row r="24" spans="1:5" ht="76.5" x14ac:dyDescent="0.25">
      <c r="A24" s="17" t="s">
        <v>32</v>
      </c>
      <c r="B24" s="18" t="s">
        <v>33</v>
      </c>
      <c r="C24" s="19">
        <v>13158000</v>
      </c>
      <c r="D24" s="19">
        <v>14100000</v>
      </c>
      <c r="E24" s="20">
        <v>14100000</v>
      </c>
    </row>
    <row r="25" spans="1:5" ht="51" x14ac:dyDescent="0.25">
      <c r="A25" s="17" t="s">
        <v>34</v>
      </c>
      <c r="B25" s="18" t="s">
        <v>35</v>
      </c>
      <c r="C25" s="19">
        <v>1050000</v>
      </c>
      <c r="D25" s="19">
        <v>1050000</v>
      </c>
      <c r="E25" s="20">
        <v>1050000</v>
      </c>
    </row>
    <row r="26" spans="1:5" ht="89.25" x14ac:dyDescent="0.25">
      <c r="A26" s="17" t="s">
        <v>36</v>
      </c>
      <c r="B26" s="18" t="s">
        <v>37</v>
      </c>
      <c r="C26" s="19">
        <v>1500000</v>
      </c>
      <c r="D26" s="19">
        <v>1900000</v>
      </c>
      <c r="E26" s="20">
        <v>1900000</v>
      </c>
    </row>
    <row r="27" spans="1:5" x14ac:dyDescent="0.25">
      <c r="A27" s="14" t="s">
        <v>38</v>
      </c>
      <c r="B27" s="15" t="s">
        <v>39</v>
      </c>
      <c r="C27" s="16">
        <f>C28+C29+C30</f>
        <v>8000000</v>
      </c>
      <c r="D27" s="16">
        <f t="shared" ref="D27:E27" si="4">D28+D29+D30</f>
        <v>8000000</v>
      </c>
      <c r="E27" s="16">
        <f t="shared" si="4"/>
        <v>8000000</v>
      </c>
    </row>
    <row r="28" spans="1:5" ht="89.25" x14ac:dyDescent="0.25">
      <c r="A28" s="17" t="s">
        <v>40</v>
      </c>
      <c r="B28" s="18" t="s">
        <v>41</v>
      </c>
      <c r="C28" s="19">
        <v>2800000</v>
      </c>
      <c r="D28" s="19">
        <v>2800000</v>
      </c>
      <c r="E28" s="20">
        <v>2800000</v>
      </c>
    </row>
    <row r="29" spans="1:5" ht="76.5" x14ac:dyDescent="0.25">
      <c r="A29" s="17" t="s">
        <v>42</v>
      </c>
      <c r="B29" s="18" t="s">
        <v>43</v>
      </c>
      <c r="C29" s="19">
        <v>2500000</v>
      </c>
      <c r="D29" s="19">
        <v>2500000</v>
      </c>
      <c r="E29" s="20">
        <v>2500000</v>
      </c>
    </row>
    <row r="30" spans="1:5" ht="89.25" x14ac:dyDescent="0.25">
      <c r="A30" s="17" t="s">
        <v>44</v>
      </c>
      <c r="B30" s="18" t="s">
        <v>45</v>
      </c>
      <c r="C30" s="19">
        <v>2700000</v>
      </c>
      <c r="D30" s="19">
        <v>2700000</v>
      </c>
      <c r="E30" s="20">
        <v>2700000</v>
      </c>
    </row>
    <row r="31" spans="1:5" x14ac:dyDescent="0.25">
      <c r="A31" s="14" t="s">
        <v>46</v>
      </c>
      <c r="B31" s="15" t="s">
        <v>47</v>
      </c>
      <c r="C31" s="16">
        <f>C32</f>
        <v>900000</v>
      </c>
      <c r="D31" s="16">
        <f t="shared" ref="D31:E31" si="5">D32</f>
        <v>900000</v>
      </c>
      <c r="E31" s="16">
        <f t="shared" si="5"/>
        <v>900000</v>
      </c>
    </row>
    <row r="32" spans="1:5" ht="76.5" x14ac:dyDescent="0.25">
      <c r="A32" s="17" t="s">
        <v>48</v>
      </c>
      <c r="B32" s="18" t="s">
        <v>49</v>
      </c>
      <c r="C32" s="19">
        <v>900000</v>
      </c>
      <c r="D32" s="19">
        <v>900000</v>
      </c>
      <c r="E32" s="20">
        <v>900000</v>
      </c>
    </row>
    <row r="33" spans="1:5" ht="51" x14ac:dyDescent="0.25">
      <c r="A33" s="14" t="s">
        <v>50</v>
      </c>
      <c r="B33" s="15" t="s">
        <v>51</v>
      </c>
      <c r="C33" s="16">
        <f>C34+C35+C36+C37+C38+C39+C40</f>
        <v>4963000</v>
      </c>
      <c r="D33" s="16">
        <f t="shared" ref="D33:E33" si="6">D34+D35+D36+D37+D38+D39+D40</f>
        <v>4968000</v>
      </c>
      <c r="E33" s="16">
        <f t="shared" si="6"/>
        <v>4973000</v>
      </c>
    </row>
    <row r="34" spans="1:5" ht="89.25" x14ac:dyDescent="0.25">
      <c r="A34" s="17" t="s">
        <v>52</v>
      </c>
      <c r="B34" s="18" t="s">
        <v>53</v>
      </c>
      <c r="C34" s="19">
        <v>3785000</v>
      </c>
      <c r="D34" s="19">
        <v>3785000</v>
      </c>
      <c r="E34" s="20">
        <v>3785000</v>
      </c>
    </row>
    <row r="35" spans="1:5" ht="89.25" x14ac:dyDescent="0.25">
      <c r="A35" s="17" t="s">
        <v>54</v>
      </c>
      <c r="B35" s="18" t="s">
        <v>55</v>
      </c>
      <c r="C35" s="19">
        <v>55000</v>
      </c>
      <c r="D35" s="19">
        <v>60000</v>
      </c>
      <c r="E35" s="20">
        <v>65000</v>
      </c>
    </row>
    <row r="36" spans="1:5" ht="76.5" x14ac:dyDescent="0.25">
      <c r="A36" s="17" t="s">
        <v>56</v>
      </c>
      <c r="B36" s="18" t="s">
        <v>57</v>
      </c>
      <c r="C36" s="19">
        <v>8000</v>
      </c>
      <c r="D36" s="19">
        <v>8000</v>
      </c>
      <c r="E36" s="20">
        <v>8000</v>
      </c>
    </row>
    <row r="37" spans="1:5" ht="38.25" x14ac:dyDescent="0.25">
      <c r="A37" s="17" t="s">
        <v>58</v>
      </c>
      <c r="B37" s="18" t="s">
        <v>59</v>
      </c>
      <c r="C37" s="19">
        <v>860000</v>
      </c>
      <c r="D37" s="19">
        <v>860000</v>
      </c>
      <c r="E37" s="20">
        <v>860000</v>
      </c>
    </row>
    <row r="38" spans="1:5" ht="89.25" x14ac:dyDescent="0.25">
      <c r="A38" s="17" t="s">
        <v>60</v>
      </c>
      <c r="B38" s="18" t="s">
        <v>61</v>
      </c>
      <c r="C38" s="19">
        <v>33000</v>
      </c>
      <c r="D38" s="19">
        <v>33000</v>
      </c>
      <c r="E38" s="20">
        <v>33000</v>
      </c>
    </row>
    <row r="39" spans="1:5" ht="89.25" x14ac:dyDescent="0.25">
      <c r="A39" s="17" t="s">
        <v>62</v>
      </c>
      <c r="B39" s="18" t="s">
        <v>63</v>
      </c>
      <c r="C39" s="19">
        <v>165000</v>
      </c>
      <c r="D39" s="19">
        <v>165000</v>
      </c>
      <c r="E39" s="20">
        <v>165000</v>
      </c>
    </row>
    <row r="40" spans="1:5" ht="102" x14ac:dyDescent="0.25">
      <c r="A40" s="17" t="s">
        <v>64</v>
      </c>
      <c r="B40" s="18" t="s">
        <v>65</v>
      </c>
      <c r="C40" s="19">
        <v>57000</v>
      </c>
      <c r="D40" s="19">
        <v>57000</v>
      </c>
      <c r="E40" s="20">
        <v>57000</v>
      </c>
    </row>
    <row r="41" spans="1:5" ht="25.5" x14ac:dyDescent="0.25">
      <c r="A41" s="14" t="s">
        <v>66</v>
      </c>
      <c r="B41" s="15" t="s">
        <v>67</v>
      </c>
      <c r="C41" s="16">
        <f>C42</f>
        <v>199000</v>
      </c>
      <c r="D41" s="16">
        <f t="shared" ref="D41:E41" si="7">D42</f>
        <v>199000</v>
      </c>
      <c r="E41" s="16">
        <f t="shared" si="7"/>
        <v>199000</v>
      </c>
    </row>
    <row r="42" spans="1:5" ht="76.5" x14ac:dyDescent="0.25">
      <c r="A42" s="17" t="s">
        <v>68</v>
      </c>
      <c r="B42" s="18" t="s">
        <v>69</v>
      </c>
      <c r="C42" s="19">
        <v>199000</v>
      </c>
      <c r="D42" s="19">
        <v>199000</v>
      </c>
      <c r="E42" s="20">
        <v>199000</v>
      </c>
    </row>
    <row r="43" spans="1:5" ht="38.25" x14ac:dyDescent="0.25">
      <c r="A43" s="14" t="s">
        <v>70</v>
      </c>
      <c r="B43" s="15" t="s">
        <v>71</v>
      </c>
      <c r="C43" s="16">
        <f>C44+C45</f>
        <v>4130000</v>
      </c>
      <c r="D43" s="16">
        <f t="shared" ref="D43:E43" si="8">D44+D45</f>
        <v>4130000</v>
      </c>
      <c r="E43" s="16">
        <f t="shared" si="8"/>
        <v>4130000</v>
      </c>
    </row>
    <row r="44" spans="1:5" ht="38.25" x14ac:dyDescent="0.25">
      <c r="A44" s="17" t="s">
        <v>72</v>
      </c>
      <c r="B44" s="18" t="s">
        <v>73</v>
      </c>
      <c r="C44" s="19">
        <v>3900000</v>
      </c>
      <c r="D44" s="19">
        <v>3900000</v>
      </c>
      <c r="E44" s="20">
        <v>3900000</v>
      </c>
    </row>
    <row r="45" spans="1:5" ht="38.25" x14ac:dyDescent="0.25">
      <c r="A45" s="17" t="s">
        <v>74</v>
      </c>
      <c r="B45" s="18" t="s">
        <v>75</v>
      </c>
      <c r="C45" s="19">
        <v>230000</v>
      </c>
      <c r="D45" s="19">
        <v>230000</v>
      </c>
      <c r="E45" s="20">
        <v>230000</v>
      </c>
    </row>
    <row r="46" spans="1:5" ht="25.5" x14ac:dyDescent="0.25">
      <c r="A46" s="14" t="s">
        <v>76</v>
      </c>
      <c r="B46" s="15" t="s">
        <v>77</v>
      </c>
      <c r="C46" s="16">
        <f>C47+C48+C49</f>
        <v>4100000</v>
      </c>
      <c r="D46" s="16">
        <f t="shared" ref="D46:E46" si="9">D47+D48+D49</f>
        <v>4150000</v>
      </c>
      <c r="E46" s="16">
        <f t="shared" si="9"/>
        <v>4200000</v>
      </c>
    </row>
    <row r="47" spans="1:5" ht="102" x14ac:dyDescent="0.25">
      <c r="A47" s="17" t="s">
        <v>78</v>
      </c>
      <c r="B47" s="18" t="s">
        <v>79</v>
      </c>
      <c r="C47" s="19">
        <v>200000</v>
      </c>
      <c r="D47" s="19">
        <v>200000</v>
      </c>
      <c r="E47" s="20">
        <v>200000</v>
      </c>
    </row>
    <row r="48" spans="1:5" ht="51" x14ac:dyDescent="0.25">
      <c r="A48" s="17" t="s">
        <v>80</v>
      </c>
      <c r="B48" s="18" t="s">
        <v>81</v>
      </c>
      <c r="C48" s="19">
        <v>3250000</v>
      </c>
      <c r="D48" s="19">
        <v>3300000</v>
      </c>
      <c r="E48" s="20">
        <v>3350000</v>
      </c>
    </row>
    <row r="49" spans="1:5" ht="102" x14ac:dyDescent="0.25">
      <c r="A49" s="17" t="s">
        <v>82</v>
      </c>
      <c r="B49" s="18" t="s">
        <v>83</v>
      </c>
      <c r="C49" s="19">
        <v>650000</v>
      </c>
      <c r="D49" s="19">
        <v>650000</v>
      </c>
      <c r="E49" s="20">
        <v>650000</v>
      </c>
    </row>
    <row r="50" spans="1:5" ht="25.5" x14ac:dyDescent="0.25">
      <c r="A50" s="14" t="s">
        <v>84</v>
      </c>
      <c r="B50" s="15" t="s">
        <v>85</v>
      </c>
      <c r="C50" s="16">
        <f>C51+C52+C53+C54+C55+C56+C57+C58</f>
        <v>450000</v>
      </c>
      <c r="D50" s="16">
        <f t="shared" ref="D50:E50" si="10">D51+D52+D53+D54+D55+D56+D57+D58</f>
        <v>450000</v>
      </c>
      <c r="E50" s="16">
        <f t="shared" si="10"/>
        <v>450000</v>
      </c>
    </row>
    <row r="51" spans="1:5" ht="153" x14ac:dyDescent="0.25">
      <c r="A51" s="17" t="s">
        <v>86</v>
      </c>
      <c r="B51" s="18" t="s">
        <v>199</v>
      </c>
      <c r="C51" s="19">
        <v>5100</v>
      </c>
      <c r="D51" s="19">
        <v>5100</v>
      </c>
      <c r="E51" s="20">
        <v>5100</v>
      </c>
    </row>
    <row r="52" spans="1:5" ht="127.5" x14ac:dyDescent="0.25">
      <c r="A52" s="17" t="s">
        <v>87</v>
      </c>
      <c r="B52" s="18" t="s">
        <v>200</v>
      </c>
      <c r="C52" s="19">
        <v>12000</v>
      </c>
      <c r="D52" s="19">
        <v>12000</v>
      </c>
      <c r="E52" s="20">
        <v>12000</v>
      </c>
    </row>
    <row r="53" spans="1:5" ht="127.5" x14ac:dyDescent="0.25">
      <c r="A53" s="17" t="s">
        <v>88</v>
      </c>
      <c r="B53" s="18" t="s">
        <v>201</v>
      </c>
      <c r="C53" s="19">
        <v>2700</v>
      </c>
      <c r="D53" s="19">
        <v>2700</v>
      </c>
      <c r="E53" s="20">
        <v>2700</v>
      </c>
    </row>
    <row r="54" spans="1:5" ht="165.75" x14ac:dyDescent="0.25">
      <c r="A54" s="17" t="s">
        <v>89</v>
      </c>
      <c r="B54" s="18" t="s">
        <v>90</v>
      </c>
      <c r="C54" s="19">
        <v>50000</v>
      </c>
      <c r="D54" s="19">
        <v>50000</v>
      </c>
      <c r="E54" s="20">
        <v>50000</v>
      </c>
    </row>
    <row r="55" spans="1:5" ht="127.5" x14ac:dyDescent="0.25">
      <c r="A55" s="17" t="s">
        <v>91</v>
      </c>
      <c r="B55" s="18" t="s">
        <v>92</v>
      </c>
      <c r="C55" s="19">
        <v>2500</v>
      </c>
      <c r="D55" s="19">
        <v>2500</v>
      </c>
      <c r="E55" s="20">
        <v>2500</v>
      </c>
    </row>
    <row r="56" spans="1:5" ht="114.75" x14ac:dyDescent="0.25">
      <c r="A56" s="17" t="s">
        <v>93</v>
      </c>
      <c r="B56" s="18" t="s">
        <v>94</v>
      </c>
      <c r="C56" s="19">
        <v>192700</v>
      </c>
      <c r="D56" s="19">
        <v>192700</v>
      </c>
      <c r="E56" s="20">
        <v>192700</v>
      </c>
    </row>
    <row r="57" spans="1:5" ht="63.75" x14ac:dyDescent="0.25">
      <c r="A57" s="17" t="s">
        <v>95</v>
      </c>
      <c r="B57" s="18" t="s">
        <v>96</v>
      </c>
      <c r="C57" s="19">
        <v>20000</v>
      </c>
      <c r="D57" s="19">
        <v>20000</v>
      </c>
      <c r="E57" s="20">
        <v>20000</v>
      </c>
    </row>
    <row r="58" spans="1:5" ht="191.25" x14ac:dyDescent="0.25">
      <c r="A58" s="17" t="s">
        <v>97</v>
      </c>
      <c r="B58" s="18" t="s">
        <v>98</v>
      </c>
      <c r="C58" s="19">
        <v>165000</v>
      </c>
      <c r="D58" s="19">
        <v>165000</v>
      </c>
      <c r="E58" s="20">
        <v>165000</v>
      </c>
    </row>
    <row r="59" spans="1:5" x14ac:dyDescent="0.25">
      <c r="A59" s="14" t="s">
        <v>99</v>
      </c>
      <c r="B59" s="15" t="s">
        <v>100</v>
      </c>
      <c r="C59" s="16">
        <f>C60</f>
        <v>4653700</v>
      </c>
      <c r="D59" s="16">
        <f t="shared" ref="D59:E59" si="11">D60</f>
        <v>4653700</v>
      </c>
      <c r="E59" s="16">
        <f t="shared" si="11"/>
        <v>4653700</v>
      </c>
    </row>
    <row r="60" spans="1:5" ht="25.5" x14ac:dyDescent="0.25">
      <c r="A60" s="17" t="s">
        <v>101</v>
      </c>
      <c r="B60" s="18" t="s">
        <v>102</v>
      </c>
      <c r="C60" s="19">
        <v>4653700</v>
      </c>
      <c r="D60" s="19">
        <v>4653700</v>
      </c>
      <c r="E60" s="20">
        <v>4653700</v>
      </c>
    </row>
    <row r="61" spans="1:5" ht="15.75" thickBot="1" x14ac:dyDescent="0.3">
      <c r="A61" s="11" t="s">
        <v>103</v>
      </c>
      <c r="B61" s="12" t="s">
        <v>104</v>
      </c>
      <c r="C61" s="13">
        <f>C62</f>
        <v>916708712.76999998</v>
      </c>
      <c r="D61" s="13">
        <f t="shared" ref="D61:E61" si="12">D62</f>
        <v>942380052.77999973</v>
      </c>
      <c r="E61" s="13">
        <f t="shared" si="12"/>
        <v>1307581908.8099999</v>
      </c>
    </row>
    <row r="62" spans="1:5" ht="38.25" x14ac:dyDescent="0.25">
      <c r="A62" s="14" t="s">
        <v>105</v>
      </c>
      <c r="B62" s="15" t="s">
        <v>106</v>
      </c>
      <c r="C62" s="16">
        <f>C63+C66+C90+C106</f>
        <v>916708712.76999998</v>
      </c>
      <c r="D62" s="16">
        <f t="shared" ref="D62:E62" si="13">D63+D66+D90+D106</f>
        <v>942380052.77999973</v>
      </c>
      <c r="E62" s="16">
        <f t="shared" si="13"/>
        <v>1307581908.8099999</v>
      </c>
    </row>
    <row r="63" spans="1:5" ht="25.5" x14ac:dyDescent="0.25">
      <c r="A63" s="21">
        <v>2.021E+16</v>
      </c>
      <c r="B63" s="15" t="s">
        <v>203</v>
      </c>
      <c r="C63" s="16">
        <f>C64+C65</f>
        <v>134742600</v>
      </c>
      <c r="D63" s="16">
        <f t="shared" ref="D63:E63" si="14">D64+D65</f>
        <v>134742600</v>
      </c>
      <c r="E63" s="16">
        <f t="shared" si="14"/>
        <v>134742600</v>
      </c>
    </row>
    <row r="64" spans="1:5" ht="38.25" x14ac:dyDescent="0.25">
      <c r="A64" s="17" t="s">
        <v>107</v>
      </c>
      <c r="B64" s="18" t="s">
        <v>108</v>
      </c>
      <c r="C64" s="19">
        <v>133777000</v>
      </c>
      <c r="D64" s="19">
        <v>133777000</v>
      </c>
      <c r="E64" s="20">
        <v>133777000</v>
      </c>
    </row>
    <row r="65" spans="1:5" ht="38.25" x14ac:dyDescent="0.25">
      <c r="A65" s="17" t="s">
        <v>109</v>
      </c>
      <c r="B65" s="18" t="s">
        <v>110</v>
      </c>
      <c r="C65" s="19">
        <v>965600</v>
      </c>
      <c r="D65" s="19">
        <v>965600</v>
      </c>
      <c r="E65" s="20">
        <v>965600</v>
      </c>
    </row>
    <row r="66" spans="1:5" ht="25.5" x14ac:dyDescent="0.25">
      <c r="A66" s="22">
        <v>2.022E+16</v>
      </c>
      <c r="B66" s="18" t="s">
        <v>204</v>
      </c>
      <c r="C66" s="19">
        <f>C67+C68+C69+C70+C71+C72+C73+C74+C75+C76+C77+C78+C79+C80+C81+C82+C83+C84+C85+C86+C87+C88+C89</f>
        <v>309544404.58000004</v>
      </c>
      <c r="D66" s="19">
        <f t="shared" ref="D66:E66" si="15">D67+D68+D69+D70+D71+D72+D73+D74+D75+D76+D77+D78+D79+D80+D81+D82+D83+D84+D85+D86+D87+D88+D89</f>
        <v>323178043.6099999</v>
      </c>
      <c r="E66" s="19">
        <f t="shared" si="15"/>
        <v>658282654.62</v>
      </c>
    </row>
    <row r="67" spans="1:5" ht="51" x14ac:dyDescent="0.25">
      <c r="A67" s="17" t="s">
        <v>111</v>
      </c>
      <c r="B67" s="18" t="s">
        <v>112</v>
      </c>
      <c r="C67" s="19">
        <v>100000</v>
      </c>
      <c r="D67" s="19">
        <v>0</v>
      </c>
      <c r="E67" s="20">
        <v>0</v>
      </c>
    </row>
    <row r="68" spans="1:5" ht="76.5" x14ac:dyDescent="0.25">
      <c r="A68" s="17" t="s">
        <v>113</v>
      </c>
      <c r="B68" s="18" t="s">
        <v>114</v>
      </c>
      <c r="C68" s="19">
        <v>12584839.34</v>
      </c>
      <c r="D68" s="19">
        <v>11304657.970000001</v>
      </c>
      <c r="E68" s="20">
        <v>10561782.16</v>
      </c>
    </row>
    <row r="69" spans="1:5" ht="38.25" x14ac:dyDescent="0.25">
      <c r="A69" s="17" t="s">
        <v>115</v>
      </c>
      <c r="B69" s="18" t="s">
        <v>116</v>
      </c>
      <c r="C69" s="19">
        <v>0</v>
      </c>
      <c r="D69" s="19">
        <v>108485964.44</v>
      </c>
      <c r="E69" s="20">
        <v>0</v>
      </c>
    </row>
    <row r="70" spans="1:5" ht="38.25" x14ac:dyDescent="0.25">
      <c r="A70" s="17" t="s">
        <v>117</v>
      </c>
      <c r="B70" s="18" t="s">
        <v>118</v>
      </c>
      <c r="C70" s="19">
        <v>20432152.879999999</v>
      </c>
      <c r="D70" s="19">
        <v>20290561.25</v>
      </c>
      <c r="E70" s="20">
        <v>22197389.600000001</v>
      </c>
    </row>
    <row r="71" spans="1:5" ht="38.25" x14ac:dyDescent="0.25">
      <c r="A71" s="17" t="s">
        <v>119</v>
      </c>
      <c r="B71" s="18" t="s">
        <v>120</v>
      </c>
      <c r="C71" s="19">
        <v>15000000</v>
      </c>
      <c r="D71" s="19">
        <v>0</v>
      </c>
      <c r="E71" s="20">
        <v>0</v>
      </c>
    </row>
    <row r="72" spans="1:5" ht="63.75" x14ac:dyDescent="0.25">
      <c r="A72" s="17" t="s">
        <v>121</v>
      </c>
      <c r="B72" s="18" t="s">
        <v>122</v>
      </c>
      <c r="C72" s="19">
        <v>0</v>
      </c>
      <c r="D72" s="19">
        <v>885545.45</v>
      </c>
      <c r="E72" s="20">
        <v>821075.75</v>
      </c>
    </row>
    <row r="73" spans="1:5" ht="38.25" x14ac:dyDescent="0.25">
      <c r="A73" s="17" t="s">
        <v>123</v>
      </c>
      <c r="B73" s="18" t="s">
        <v>124</v>
      </c>
      <c r="C73" s="19">
        <v>1761028.83</v>
      </c>
      <c r="D73" s="19">
        <v>0</v>
      </c>
      <c r="E73" s="20">
        <v>0</v>
      </c>
    </row>
    <row r="74" spans="1:5" ht="25.5" x14ac:dyDescent="0.25">
      <c r="A74" s="17" t="s">
        <v>125</v>
      </c>
      <c r="B74" s="18" t="s">
        <v>126</v>
      </c>
      <c r="C74" s="19">
        <v>54848.2</v>
      </c>
      <c r="D74" s="19">
        <v>188113.63</v>
      </c>
      <c r="E74" s="20">
        <v>200958.33</v>
      </c>
    </row>
    <row r="75" spans="1:5" ht="38.25" x14ac:dyDescent="0.25">
      <c r="A75" s="17" t="s">
        <v>127</v>
      </c>
      <c r="B75" s="18" t="s">
        <v>128</v>
      </c>
      <c r="C75" s="19">
        <v>3205144.45</v>
      </c>
      <c r="D75" s="19">
        <v>3079766.39</v>
      </c>
      <c r="E75" s="20">
        <v>2956996.94</v>
      </c>
    </row>
    <row r="76" spans="1:5" ht="38.25" x14ac:dyDescent="0.25">
      <c r="A76" s="17" t="s">
        <v>129</v>
      </c>
      <c r="B76" s="18" t="s">
        <v>130</v>
      </c>
      <c r="C76" s="19">
        <v>2050000</v>
      </c>
      <c r="D76" s="19">
        <v>0</v>
      </c>
      <c r="E76" s="20">
        <v>0</v>
      </c>
    </row>
    <row r="77" spans="1:5" ht="38.25" x14ac:dyDescent="0.25">
      <c r="A77" s="17" t="s">
        <v>131</v>
      </c>
      <c r="B77" s="18" t="s">
        <v>132</v>
      </c>
      <c r="C77" s="19">
        <v>0</v>
      </c>
      <c r="D77" s="19">
        <v>0</v>
      </c>
      <c r="E77" s="20">
        <v>2965979.59</v>
      </c>
    </row>
    <row r="78" spans="1:5" ht="38.25" x14ac:dyDescent="0.25">
      <c r="A78" s="17" t="s">
        <v>133</v>
      </c>
      <c r="B78" s="18" t="s">
        <v>134</v>
      </c>
      <c r="C78" s="19">
        <v>194499.16</v>
      </c>
      <c r="D78" s="19">
        <v>0</v>
      </c>
      <c r="E78" s="20">
        <v>0</v>
      </c>
    </row>
    <row r="79" spans="1:5" ht="38.25" x14ac:dyDescent="0.25">
      <c r="A79" s="17" t="s">
        <v>135</v>
      </c>
      <c r="B79" s="18" t="s">
        <v>136</v>
      </c>
      <c r="C79" s="19">
        <v>63704938.93</v>
      </c>
      <c r="D79" s="19">
        <v>14814879.699999999</v>
      </c>
      <c r="E79" s="20">
        <v>90588870.299999997</v>
      </c>
    </row>
    <row r="80" spans="1:5" ht="63.75" x14ac:dyDescent="0.25">
      <c r="A80" s="17" t="s">
        <v>137</v>
      </c>
      <c r="B80" s="18" t="s">
        <v>138</v>
      </c>
      <c r="C80" s="19">
        <v>0</v>
      </c>
      <c r="D80" s="19">
        <v>0</v>
      </c>
      <c r="E80" s="20">
        <v>346383469.38999999</v>
      </c>
    </row>
    <row r="81" spans="1:5" x14ac:dyDescent="0.25">
      <c r="A81" s="17" t="s">
        <v>139</v>
      </c>
      <c r="B81" s="18" t="s">
        <v>140</v>
      </c>
      <c r="C81" s="19">
        <v>5064040.84</v>
      </c>
      <c r="D81" s="19">
        <v>0</v>
      </c>
      <c r="E81" s="20">
        <v>0</v>
      </c>
    </row>
    <row r="82" spans="1:5" ht="76.5" x14ac:dyDescent="0.25">
      <c r="A82" s="17" t="s">
        <v>141</v>
      </c>
      <c r="B82" s="18" t="s">
        <v>142</v>
      </c>
      <c r="C82" s="19">
        <v>35391000</v>
      </c>
      <c r="D82" s="19">
        <v>3708000</v>
      </c>
      <c r="E82" s="20">
        <v>4889000</v>
      </c>
    </row>
    <row r="83" spans="1:5" ht="51" x14ac:dyDescent="0.25">
      <c r="A83" s="17" t="s">
        <v>143</v>
      </c>
      <c r="B83" s="18" t="s">
        <v>144</v>
      </c>
      <c r="C83" s="19">
        <v>2870370</v>
      </c>
      <c r="D83" s="19">
        <v>2818014</v>
      </c>
      <c r="E83" s="20">
        <v>2818014</v>
      </c>
    </row>
    <row r="84" spans="1:5" ht="127.5" x14ac:dyDescent="0.25">
      <c r="A84" s="17" t="s">
        <v>145</v>
      </c>
      <c r="B84" s="18" t="s">
        <v>146</v>
      </c>
      <c r="C84" s="19">
        <v>214363.91</v>
      </c>
      <c r="D84" s="19">
        <v>180463.14</v>
      </c>
      <c r="E84" s="20">
        <v>180463.14</v>
      </c>
    </row>
    <row r="85" spans="1:5" ht="38.25" x14ac:dyDescent="0.25">
      <c r="A85" s="17" t="s">
        <v>147</v>
      </c>
      <c r="B85" s="18" t="s">
        <v>148</v>
      </c>
      <c r="C85" s="19">
        <v>3422354.28</v>
      </c>
      <c r="D85" s="19">
        <v>2019835.16</v>
      </c>
      <c r="E85" s="20">
        <v>1954125.26</v>
      </c>
    </row>
    <row r="86" spans="1:5" ht="38.25" x14ac:dyDescent="0.25">
      <c r="A86" s="17" t="s">
        <v>149</v>
      </c>
      <c r="B86" s="18" t="s">
        <v>150</v>
      </c>
      <c r="C86" s="19">
        <v>2878633.3</v>
      </c>
      <c r="D86" s="19">
        <v>2494083.44</v>
      </c>
      <c r="E86" s="20">
        <v>2404708.61</v>
      </c>
    </row>
    <row r="87" spans="1:5" ht="63.75" x14ac:dyDescent="0.25">
      <c r="A87" s="17" t="s">
        <v>151</v>
      </c>
      <c r="B87" s="18" t="s">
        <v>152</v>
      </c>
      <c r="C87" s="19">
        <v>120678.47</v>
      </c>
      <c r="D87" s="19">
        <v>120678.47</v>
      </c>
      <c r="E87" s="20">
        <v>120678.47</v>
      </c>
    </row>
    <row r="88" spans="1:5" ht="63.75" x14ac:dyDescent="0.25">
      <c r="A88" s="17" t="s">
        <v>153</v>
      </c>
      <c r="B88" s="18" t="s">
        <v>154</v>
      </c>
      <c r="C88" s="19">
        <v>0</v>
      </c>
      <c r="D88" s="19">
        <v>0</v>
      </c>
      <c r="E88" s="20">
        <v>3710000</v>
      </c>
    </row>
    <row r="89" spans="1:5" ht="89.25" x14ac:dyDescent="0.25">
      <c r="A89" s="17" t="s">
        <v>155</v>
      </c>
      <c r="B89" s="18" t="s">
        <v>202</v>
      </c>
      <c r="C89" s="19">
        <v>140495511.99000001</v>
      </c>
      <c r="D89" s="19">
        <v>152787480.56999999</v>
      </c>
      <c r="E89" s="20">
        <v>165529143.08000001</v>
      </c>
    </row>
    <row r="90" spans="1:5" ht="25.5" x14ac:dyDescent="0.25">
      <c r="A90" s="22">
        <v>2.023E+16</v>
      </c>
      <c r="B90" s="18" t="s">
        <v>205</v>
      </c>
      <c r="C90" s="19">
        <f>C91+C92+C93+C94+C95+C96+C97+C98+C99+C100+C101+C102+C103+C104+C105</f>
        <v>351895875.36999995</v>
      </c>
      <c r="D90" s="19">
        <f t="shared" ref="D90:E90" si="16">D91+D92+D93+D94+D95+D96+D97+D98+D99+D100+D101+D102+D103+D104+D105</f>
        <v>381284519.09999996</v>
      </c>
      <c r="E90" s="19">
        <f t="shared" si="16"/>
        <v>411872150.14000005</v>
      </c>
    </row>
    <row r="91" spans="1:5" ht="114.75" x14ac:dyDescent="0.25">
      <c r="A91" s="17" t="s">
        <v>156</v>
      </c>
      <c r="B91" s="18" t="s">
        <v>157</v>
      </c>
      <c r="C91" s="19">
        <v>219783169.75</v>
      </c>
      <c r="D91" s="19">
        <v>239653892.25</v>
      </c>
      <c r="E91" s="20">
        <v>259081793.15000001</v>
      </c>
    </row>
    <row r="92" spans="1:5" ht="114.75" x14ac:dyDescent="0.25">
      <c r="A92" s="17" t="s">
        <v>158</v>
      </c>
      <c r="B92" s="18" t="s">
        <v>159</v>
      </c>
      <c r="C92" s="19">
        <v>47555.73</v>
      </c>
      <c r="D92" s="19">
        <v>0</v>
      </c>
      <c r="E92" s="20">
        <v>0</v>
      </c>
    </row>
    <row r="93" spans="1:5" ht="63.75" x14ac:dyDescent="0.25">
      <c r="A93" s="17" t="s">
        <v>160</v>
      </c>
      <c r="B93" s="18" t="s">
        <v>161</v>
      </c>
      <c r="C93" s="19">
        <v>119494095.09999999</v>
      </c>
      <c r="D93" s="19">
        <v>129254915.7</v>
      </c>
      <c r="E93" s="20">
        <v>140322466.05000001</v>
      </c>
    </row>
    <row r="94" spans="1:5" ht="76.5" x14ac:dyDescent="0.25">
      <c r="A94" s="17" t="s">
        <v>162</v>
      </c>
      <c r="B94" s="18" t="s">
        <v>163</v>
      </c>
      <c r="C94" s="19">
        <v>5944531.8200000003</v>
      </c>
      <c r="D94" s="19">
        <v>5530140</v>
      </c>
      <c r="E94" s="20">
        <v>5530140</v>
      </c>
    </row>
    <row r="95" spans="1:5" ht="51" x14ac:dyDescent="0.25">
      <c r="A95" s="17" t="s">
        <v>164</v>
      </c>
      <c r="B95" s="18" t="s">
        <v>165</v>
      </c>
      <c r="C95" s="19">
        <v>787000</v>
      </c>
      <c r="D95" s="19">
        <v>830100</v>
      </c>
      <c r="E95" s="20">
        <v>830100</v>
      </c>
    </row>
    <row r="96" spans="1:5" ht="38.25" x14ac:dyDescent="0.25">
      <c r="A96" s="17" t="s">
        <v>166</v>
      </c>
      <c r="B96" s="18" t="s">
        <v>167</v>
      </c>
      <c r="C96" s="19">
        <v>943565.58</v>
      </c>
      <c r="D96" s="19">
        <v>1025880.95</v>
      </c>
      <c r="E96" s="20">
        <v>1028385.74</v>
      </c>
    </row>
    <row r="97" spans="1:5" ht="191.25" x14ac:dyDescent="0.25">
      <c r="A97" s="17" t="s">
        <v>168</v>
      </c>
      <c r="B97" s="18" t="s">
        <v>169</v>
      </c>
      <c r="C97" s="19">
        <v>192950.09</v>
      </c>
      <c r="D97" s="19">
        <v>192950.09</v>
      </c>
      <c r="E97" s="20">
        <v>192950.09</v>
      </c>
    </row>
    <row r="98" spans="1:5" ht="51" x14ac:dyDescent="0.25">
      <c r="A98" s="17" t="s">
        <v>170</v>
      </c>
      <c r="B98" s="18" t="s">
        <v>171</v>
      </c>
      <c r="C98" s="19">
        <v>10000</v>
      </c>
      <c r="D98" s="19">
        <v>10000</v>
      </c>
      <c r="E98" s="20">
        <v>10000</v>
      </c>
    </row>
    <row r="99" spans="1:5" ht="127.5" x14ac:dyDescent="0.25">
      <c r="A99" s="17" t="s">
        <v>172</v>
      </c>
      <c r="B99" s="18" t="s">
        <v>173</v>
      </c>
      <c r="C99" s="19">
        <v>220372.69</v>
      </c>
      <c r="D99" s="19">
        <v>145664</v>
      </c>
      <c r="E99" s="20">
        <v>145664</v>
      </c>
    </row>
    <row r="100" spans="1:5" ht="165.75" x14ac:dyDescent="0.25">
      <c r="A100" s="17" t="s">
        <v>174</v>
      </c>
      <c r="B100" s="18" t="s">
        <v>175</v>
      </c>
      <c r="C100" s="19">
        <v>45957.37</v>
      </c>
      <c r="D100" s="19">
        <v>36957.370000000003</v>
      </c>
      <c r="E100" s="20">
        <v>36957.370000000003</v>
      </c>
    </row>
    <row r="101" spans="1:5" ht="63.75" x14ac:dyDescent="0.25">
      <c r="A101" s="17" t="s">
        <v>176</v>
      </c>
      <c r="B101" s="18" t="s">
        <v>177</v>
      </c>
      <c r="C101" s="19">
        <v>289768.74</v>
      </c>
      <c r="D101" s="19">
        <v>289768.74</v>
      </c>
      <c r="E101" s="20">
        <v>289768.74</v>
      </c>
    </row>
    <row r="102" spans="1:5" ht="114.75" x14ac:dyDescent="0.25">
      <c r="A102" s="17" t="s">
        <v>178</v>
      </c>
      <c r="B102" s="18" t="s">
        <v>179</v>
      </c>
      <c r="C102" s="19">
        <v>728600</v>
      </c>
      <c r="D102" s="19">
        <v>728600</v>
      </c>
      <c r="E102" s="20">
        <v>728600</v>
      </c>
    </row>
    <row r="103" spans="1:5" ht="51" x14ac:dyDescent="0.25">
      <c r="A103" s="17" t="s">
        <v>180</v>
      </c>
      <c r="B103" s="18" t="s">
        <v>181</v>
      </c>
      <c r="C103" s="19">
        <v>1635000</v>
      </c>
      <c r="D103" s="19">
        <v>1700000</v>
      </c>
      <c r="E103" s="20">
        <v>1800000</v>
      </c>
    </row>
    <row r="104" spans="1:5" ht="63.75" x14ac:dyDescent="0.25">
      <c r="A104" s="17" t="s">
        <v>182</v>
      </c>
      <c r="B104" s="18" t="s">
        <v>183</v>
      </c>
      <c r="C104" s="19">
        <v>10000</v>
      </c>
      <c r="D104" s="19">
        <v>76500</v>
      </c>
      <c r="E104" s="20">
        <v>11900</v>
      </c>
    </row>
    <row r="105" spans="1:5" ht="38.25" x14ac:dyDescent="0.25">
      <c r="A105" s="17" t="s">
        <v>184</v>
      </c>
      <c r="B105" s="18" t="s">
        <v>185</v>
      </c>
      <c r="C105" s="19">
        <v>1763308.5</v>
      </c>
      <c r="D105" s="19">
        <v>1809150</v>
      </c>
      <c r="E105" s="20">
        <v>1863425</v>
      </c>
    </row>
    <row r="106" spans="1:5" x14ac:dyDescent="0.25">
      <c r="A106" s="22">
        <v>2.024E+16</v>
      </c>
      <c r="B106" s="18" t="s">
        <v>206</v>
      </c>
      <c r="C106" s="19">
        <f>C107+C108+C109+C110+C111</f>
        <v>120525832.81999999</v>
      </c>
      <c r="D106" s="19">
        <f t="shared" ref="D106:E106" si="17">D107+D108+D109+D110+D111</f>
        <v>103174890.06999999</v>
      </c>
      <c r="E106" s="19">
        <f t="shared" si="17"/>
        <v>102684504.05</v>
      </c>
    </row>
    <row r="107" spans="1:5" ht="178.5" x14ac:dyDescent="0.25">
      <c r="A107" s="17" t="s">
        <v>186</v>
      </c>
      <c r="B107" s="18" t="s">
        <v>187</v>
      </c>
      <c r="C107" s="19">
        <v>988218</v>
      </c>
      <c r="D107" s="19">
        <v>988218</v>
      </c>
      <c r="E107" s="20">
        <v>988218</v>
      </c>
    </row>
    <row r="108" spans="1:5" ht="89.25" x14ac:dyDescent="0.25">
      <c r="A108" s="17" t="s">
        <v>188</v>
      </c>
      <c r="B108" s="18" t="s">
        <v>189</v>
      </c>
      <c r="C108" s="19">
        <v>2555537</v>
      </c>
      <c r="D108" s="19">
        <v>2594312</v>
      </c>
      <c r="E108" s="20">
        <v>2641240</v>
      </c>
    </row>
    <row r="109" spans="1:5" ht="140.25" x14ac:dyDescent="0.25">
      <c r="A109" s="17" t="s">
        <v>190</v>
      </c>
      <c r="B109" s="18" t="s">
        <v>191</v>
      </c>
      <c r="C109" s="19">
        <v>28029456</v>
      </c>
      <c r="D109" s="19">
        <v>28029456</v>
      </c>
      <c r="E109" s="20">
        <v>27670104</v>
      </c>
    </row>
    <row r="110" spans="1:5" ht="51" x14ac:dyDescent="0.25">
      <c r="A110" s="17" t="s">
        <v>192</v>
      </c>
      <c r="B110" s="18" t="s">
        <v>193</v>
      </c>
      <c r="C110" s="19">
        <v>41000000</v>
      </c>
      <c r="D110" s="19">
        <v>41000000</v>
      </c>
      <c r="E110" s="20">
        <v>41000000</v>
      </c>
    </row>
    <row r="111" spans="1:5" ht="38.25" x14ac:dyDescent="0.25">
      <c r="A111" s="17" t="s">
        <v>194</v>
      </c>
      <c r="B111" s="18" t="s">
        <v>195</v>
      </c>
      <c r="C111" s="19">
        <v>47952621.82</v>
      </c>
      <c r="D111" s="19">
        <v>30562904.07</v>
      </c>
      <c r="E111" s="20">
        <v>30384942.050000001</v>
      </c>
    </row>
    <row r="112" spans="1:5" ht="15.75" thickBot="1" x14ac:dyDescent="0.3">
      <c r="A112" s="23"/>
      <c r="B112" s="24"/>
      <c r="C112" s="24"/>
      <c r="D112" s="24"/>
      <c r="E112" s="25"/>
    </row>
    <row r="113" spans="1:5" x14ac:dyDescent="0.25">
      <c r="A113" s="26" t="s">
        <v>196</v>
      </c>
      <c r="B113" s="27"/>
      <c r="C113" s="28">
        <f>C15+C61</f>
        <v>1220669512.77</v>
      </c>
      <c r="D113" s="28">
        <f t="shared" ref="D113:E113" si="18">D15+D61</f>
        <v>1274343052.7799997</v>
      </c>
      <c r="E113" s="28">
        <f t="shared" si="18"/>
        <v>1665849908.8099999</v>
      </c>
    </row>
    <row r="114" spans="1:5" x14ac:dyDescent="0.25">
      <c r="A114" s="2"/>
      <c r="B114" s="2"/>
      <c r="C114" s="2"/>
      <c r="D114" s="2"/>
      <c r="E114" s="2"/>
    </row>
    <row r="115" spans="1:5" x14ac:dyDescent="0.25">
      <c r="A115" s="29"/>
      <c r="B115" s="30"/>
      <c r="C115" s="30"/>
      <c r="D115" s="30"/>
      <c r="E115" s="30"/>
    </row>
  </sheetData>
  <mergeCells count="12">
    <mergeCell ref="A1:E1"/>
    <mergeCell ref="A2:E2"/>
    <mergeCell ref="A3:E3"/>
    <mergeCell ref="A4:E4"/>
    <mergeCell ref="A5:E5"/>
    <mergeCell ref="A115:E115"/>
    <mergeCell ref="A6:E6"/>
    <mergeCell ref="A7:E7"/>
    <mergeCell ref="A8:E8"/>
    <mergeCell ref="A11:E11"/>
    <mergeCell ref="A12:E12"/>
    <mergeCell ref="A10:E10"/>
  </mergeCells>
  <pageMargins left="0.70866141732283472" right="0.70866141732283472" top="0.74803149606299213" bottom="0.74803149606299213" header="0.31496062992125984" footer="0.31496062992125984"/>
  <pageSetup paperSize="9" scale="7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1.12.2025&lt;/string&gt;&#10;  &lt;/DateInfo&gt;&#10;  &lt;Code&gt;MAKET_GENERATOR&lt;/Code&gt;&#10;  &lt;ObjectCode&gt;MAKET_GENERATOR&lt;/ObjectCode&gt;&#10;  &lt;DocName&gt;Приложение № 1 (доходы) - бюджет МР (1-3 годы) Вавожский район (копия от 18.12.2024 5_33_52)&lt;/DocName&gt;&#10;  &lt;VariantName&gt;Приложение № 1 (доходы) - бюджет МР (1-3 годы) Вавожский район (копия от 18.12.2024 5:33:52)&lt;/VariantName&gt;&#10;  &lt;VariantLink xsi:nil=&quot;true&quot; /&gt;&#10;  &lt;ReportCode&gt;MAKET_88cbe684_2f8a_4964_815c_84f34764700c&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34544FC9-8598-4ECC-B6CE-3C77EB452D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DESKTOP-CBLBSBF\Work-PC</dc:creator>
  <cp:lastModifiedBy>Пользователь</cp:lastModifiedBy>
  <cp:lastPrinted>2024-12-27T06:58:56Z</cp:lastPrinted>
  <dcterms:created xsi:type="dcterms:W3CDTF">2024-12-19T04:28:06Z</dcterms:created>
  <dcterms:modified xsi:type="dcterms:W3CDTF">2024-12-27T06:59:23Z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1 (доходы) - бюджет МР (1-3 годы) Вавожский район (копия от 18.12.2024 5_33_52)</vt:lpwstr>
  </property>
  <property fmtid="{D5CDD505-2E9C-101B-9397-08002B2CF9AE}" pid="3" name="Название отчета">
    <vt:lpwstr>Приложение № 1 (доходы) - бюджет МР (1-3 годы) Вавожский район (копия .xlsx</vt:lpwstr>
  </property>
  <property fmtid="{D5CDD505-2E9C-101B-9397-08002B2CF9AE}" pid="4" name="Версия клиента">
    <vt:lpwstr>24.1.249.1211 (.NET 4.7.2)</vt:lpwstr>
  </property>
  <property fmtid="{D5CDD505-2E9C-101B-9397-08002B2CF9AE}" pid="5" name="Версия базы">
    <vt:lpwstr>24.1.1241.1485865070</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шабалина_03</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