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5"/>
  </bookViews>
  <sheets>
    <sheet name="1" sheetId="4" r:id="rId1"/>
    <sheet name="2" sheetId="9" r:id="rId2"/>
    <sheet name="3" sheetId="10" r:id="rId3"/>
    <sheet name="4" sheetId="5" r:id="rId4"/>
    <sheet name="5" sheetId="8" r:id="rId5"/>
    <sheet name="6" sheetId="7" r:id="rId6"/>
  </sheets>
  <definedNames>
    <definedName name="_xlnm.Print_Area" localSheetId="0">'1'!$A$1:$Q$60</definedName>
    <definedName name="_xlnm.Print_Area" localSheetId="1">'2'!$A$3:$I$129</definedName>
    <definedName name="_xlnm.Print_Area" localSheetId="2">'3'!$A$1:$O$23</definedName>
    <definedName name="_xlnm.Print_Area" localSheetId="4">'5'!$A$1:$U$127</definedName>
    <definedName name="_xlnm.Print_Area" localSheetId="5">'6'!$A$1:$O$97</definedName>
  </definedNames>
  <calcPr calcId="124519"/>
</workbook>
</file>

<file path=xl/calcChain.xml><?xml version="1.0" encoding="utf-8"?>
<calcChain xmlns="http://schemas.openxmlformats.org/spreadsheetml/2006/main">
  <c r="E89" i="7"/>
  <c r="E79"/>
  <c r="E69"/>
  <c r="E59"/>
  <c r="E49"/>
  <c r="E42"/>
  <c r="E40"/>
  <c r="E39"/>
  <c r="E29"/>
  <c r="E30"/>
  <c r="L18" i="8"/>
  <c r="L16"/>
  <c r="E43" i="7"/>
  <c r="L40" i="8"/>
  <c r="T53"/>
  <c r="T40" s="1"/>
  <c r="L120"/>
  <c r="M120"/>
  <c r="M119" s="1"/>
  <c r="R91"/>
  <c r="R86"/>
  <c r="R70" s="1"/>
  <c r="Q86"/>
  <c r="Q70" s="1"/>
  <c r="P86"/>
  <c r="P70" s="1"/>
  <c r="M86"/>
  <c r="N86"/>
  <c r="N70" s="1"/>
  <c r="L70"/>
  <c r="R53"/>
  <c r="R40" s="1"/>
  <c r="R41"/>
  <c r="S53"/>
  <c r="S40" s="1"/>
  <c r="R54"/>
  <c r="U91"/>
  <c r="T91"/>
  <c r="S91"/>
  <c r="Q91"/>
  <c r="P91"/>
  <c r="O91"/>
  <c r="N91"/>
  <c r="M91"/>
  <c r="L91"/>
  <c r="L105"/>
  <c r="Q54"/>
  <c r="Q53"/>
  <c r="Q40" s="1"/>
  <c r="U53"/>
  <c r="U40" s="1"/>
  <c r="P53"/>
  <c r="P40" s="1"/>
  <c r="O53"/>
  <c r="O40" s="1"/>
  <c r="N53"/>
  <c r="N40" s="1"/>
  <c r="M53"/>
  <c r="M40" s="1"/>
  <c r="U18"/>
  <c r="T18"/>
  <c r="S18"/>
  <c r="R18"/>
  <c r="Q18"/>
  <c r="Q17" s="1"/>
  <c r="P18"/>
  <c r="O18"/>
  <c r="N18"/>
  <c r="M18"/>
  <c r="Q39" l="1"/>
  <c r="Q120"/>
  <c r="Q119" s="1"/>
  <c r="Q118" s="1"/>
  <c r="S120"/>
  <c r="U120"/>
  <c r="T120"/>
  <c r="R120"/>
  <c r="S113"/>
  <c r="L37" i="7"/>
  <c r="K37"/>
  <c r="J37"/>
  <c r="I37"/>
  <c r="H37"/>
  <c r="G37"/>
  <c r="M27"/>
  <c r="L27"/>
  <c r="K27"/>
  <c r="J27"/>
  <c r="I27"/>
  <c r="H27"/>
  <c r="G27"/>
  <c r="E33"/>
  <c r="O95"/>
  <c r="O94"/>
  <c r="O93"/>
  <c r="O92"/>
  <c r="O91"/>
  <c r="O87" s="1"/>
  <c r="O86" s="1"/>
  <c r="O85"/>
  <c r="O84"/>
  <c r="O83"/>
  <c r="O82"/>
  <c r="O81"/>
  <c r="O80"/>
  <c r="O77"/>
  <c r="O76" s="1"/>
  <c r="O75"/>
  <c r="O74"/>
  <c r="O73"/>
  <c r="O72"/>
  <c r="O71"/>
  <c r="O67"/>
  <c r="O66" s="1"/>
  <c r="O65"/>
  <c r="O64"/>
  <c r="O63"/>
  <c r="O62"/>
  <c r="O61"/>
  <c r="O60"/>
  <c r="O57" s="1"/>
  <c r="O56" s="1"/>
  <c r="O55"/>
  <c r="O54"/>
  <c r="O53"/>
  <c r="O23" s="1"/>
  <c r="O52"/>
  <c r="O51"/>
  <c r="O50"/>
  <c r="O47"/>
  <c r="O46" s="1"/>
  <c r="O37"/>
  <c r="O36" s="1"/>
  <c r="O27"/>
  <c r="O26" s="1"/>
  <c r="O22"/>
  <c r="O19"/>
  <c r="M19"/>
  <c r="O20" l="1"/>
  <c r="O17" s="1"/>
  <c r="O16" s="1"/>
  <c r="R39" i="8"/>
  <c r="U113"/>
  <c r="T113"/>
  <c r="R17"/>
  <c r="L19" i="7"/>
  <c r="O17" i="8" l="1"/>
  <c r="N17"/>
  <c r="U39" l="1"/>
  <c r="S86"/>
  <c r="S70" s="1"/>
  <c r="S119"/>
  <c r="S118" s="1"/>
  <c r="T119"/>
  <c r="T118" s="1"/>
  <c r="U119"/>
  <c r="U118" s="1"/>
  <c r="P120"/>
  <c r="N55" i="7"/>
  <c r="M55" s="1"/>
  <c r="N54"/>
  <c r="M54" s="1"/>
  <c r="N53"/>
  <c r="M53" s="1"/>
  <c r="N52"/>
  <c r="M52" s="1"/>
  <c r="N51"/>
  <c r="M51" s="1"/>
  <c r="N50"/>
  <c r="M22"/>
  <c r="N22"/>
  <c r="N19"/>
  <c r="N95"/>
  <c r="M95" s="1"/>
  <c r="N94"/>
  <c r="M94" s="1"/>
  <c r="N93"/>
  <c r="M93" s="1"/>
  <c r="N92"/>
  <c r="M92" s="1"/>
  <c r="N91"/>
  <c r="N85"/>
  <c r="M85" s="1"/>
  <c r="N84"/>
  <c r="M84" s="1"/>
  <c r="N83"/>
  <c r="M83" s="1"/>
  <c r="N82"/>
  <c r="M82" s="1"/>
  <c r="N81"/>
  <c r="M81" s="1"/>
  <c r="N80"/>
  <c r="M80" s="1"/>
  <c r="M77" s="1"/>
  <c r="M76" s="1"/>
  <c r="N75"/>
  <c r="M75" s="1"/>
  <c r="N74"/>
  <c r="M74" s="1"/>
  <c r="N73"/>
  <c r="M73" s="1"/>
  <c r="N72"/>
  <c r="M72" s="1"/>
  <c r="N71"/>
  <c r="N65"/>
  <c r="M65" s="1"/>
  <c r="N64"/>
  <c r="M64" s="1"/>
  <c r="N63"/>
  <c r="M63" s="1"/>
  <c r="N62"/>
  <c r="M62" s="1"/>
  <c r="N61"/>
  <c r="M61" s="1"/>
  <c r="N60"/>
  <c r="N77" l="1"/>
  <c r="N76" s="1"/>
  <c r="M50"/>
  <c r="M47" s="1"/>
  <c r="M46" s="1"/>
  <c r="N47"/>
  <c r="N46" s="1"/>
  <c r="M91"/>
  <c r="M87" s="1"/>
  <c r="M86" s="1"/>
  <c r="N87"/>
  <c r="N86" s="1"/>
  <c r="M71"/>
  <c r="M67" s="1"/>
  <c r="M66" s="1"/>
  <c r="N67"/>
  <c r="N66" s="1"/>
  <c r="M60"/>
  <c r="M57" s="1"/>
  <c r="M56" s="1"/>
  <c r="N57"/>
  <c r="N56" s="1"/>
  <c r="S90" i="8"/>
  <c r="T90"/>
  <c r="U90"/>
  <c r="R90"/>
  <c r="T86"/>
  <c r="T70" s="1"/>
  <c r="U86"/>
  <c r="R69"/>
  <c r="P17"/>
  <c r="M37" i="7"/>
  <c r="M36" s="1"/>
  <c r="N37"/>
  <c r="N36"/>
  <c r="M26"/>
  <c r="N27"/>
  <c r="N26" s="1"/>
  <c r="M23"/>
  <c r="N23"/>
  <c r="M20"/>
  <c r="N20"/>
  <c r="N17"/>
  <c r="N16" s="1"/>
  <c r="S17" i="8"/>
  <c r="T17"/>
  <c r="U17"/>
  <c r="S39"/>
  <c r="T39"/>
  <c r="S69"/>
  <c r="S112"/>
  <c r="S104"/>
  <c r="T104"/>
  <c r="U104"/>
  <c r="T112"/>
  <c r="U112"/>
  <c r="I19" i="7"/>
  <c r="O120" i="8"/>
  <c r="O119" s="1"/>
  <c r="O118" s="1"/>
  <c r="P113"/>
  <c r="P112" s="1"/>
  <c r="N39"/>
  <c r="L26" i="7"/>
  <c r="L91"/>
  <c r="L92"/>
  <c r="L93"/>
  <c r="L94"/>
  <c r="L95"/>
  <c r="L75"/>
  <c r="L80"/>
  <c r="L81"/>
  <c r="L82"/>
  <c r="L83"/>
  <c r="L84"/>
  <c r="L85"/>
  <c r="L65"/>
  <c r="L71"/>
  <c r="L72"/>
  <c r="L73"/>
  <c r="L74"/>
  <c r="L61"/>
  <c r="L62"/>
  <c r="L63"/>
  <c r="L64"/>
  <c r="L60"/>
  <c r="L55"/>
  <c r="L36"/>
  <c r="L22"/>
  <c r="R113" i="8"/>
  <c r="R112" s="1"/>
  <c r="R119"/>
  <c r="R118" s="1"/>
  <c r="R104"/>
  <c r="P69"/>
  <c r="O90"/>
  <c r="O86"/>
  <c r="O70" s="1"/>
  <c r="O69" s="1"/>
  <c r="P119"/>
  <c r="P118" s="1"/>
  <c r="N120"/>
  <c r="N119" s="1"/>
  <c r="N118" s="1"/>
  <c r="M118"/>
  <c r="L119"/>
  <c r="L118" s="1"/>
  <c r="O113"/>
  <c r="O112" s="1"/>
  <c r="N113"/>
  <c r="N112" s="1"/>
  <c r="L113"/>
  <c r="L112" s="1"/>
  <c r="M112"/>
  <c r="Q104"/>
  <c r="P104"/>
  <c r="O104"/>
  <c r="N104"/>
  <c r="M104"/>
  <c r="L104"/>
  <c r="P90"/>
  <c r="N90"/>
  <c r="M90"/>
  <c r="L90"/>
  <c r="N69"/>
  <c r="L69"/>
  <c r="M69"/>
  <c r="M39"/>
  <c r="L39"/>
  <c r="L17"/>
  <c r="M17"/>
  <c r="K95" i="7"/>
  <c r="K94"/>
  <c r="J94" s="1"/>
  <c r="I94" s="1"/>
  <c r="H94" s="1"/>
  <c r="G94" s="1"/>
  <c r="F94" s="1"/>
  <c r="E94" s="1"/>
  <c r="K93"/>
  <c r="J93" s="1"/>
  <c r="I93" s="1"/>
  <c r="H93" s="1"/>
  <c r="G93" s="1"/>
  <c r="F93" s="1"/>
  <c r="E93" s="1"/>
  <c r="K92"/>
  <c r="J92" s="1"/>
  <c r="I92" s="1"/>
  <c r="H92" s="1"/>
  <c r="G92" s="1"/>
  <c r="F92" s="1"/>
  <c r="E92" s="1"/>
  <c r="K91"/>
  <c r="E90"/>
  <c r="G86"/>
  <c r="K85"/>
  <c r="K84"/>
  <c r="K83"/>
  <c r="J83" s="1"/>
  <c r="I83" s="1"/>
  <c r="H83" s="1"/>
  <c r="G83" s="1"/>
  <c r="F83" s="1"/>
  <c r="E83" s="1"/>
  <c r="K82"/>
  <c r="J82" s="1"/>
  <c r="I82" s="1"/>
  <c r="H82" s="1"/>
  <c r="G82" s="1"/>
  <c r="F82" s="1"/>
  <c r="K81"/>
  <c r="J85" s="1"/>
  <c r="K75"/>
  <c r="K74"/>
  <c r="J74" s="1"/>
  <c r="I74" s="1"/>
  <c r="H74" s="1"/>
  <c r="G74" s="1"/>
  <c r="F74" s="1"/>
  <c r="E74" s="1"/>
  <c r="K73"/>
  <c r="J73" s="1"/>
  <c r="K72"/>
  <c r="J72" s="1"/>
  <c r="I72" s="1"/>
  <c r="H72" s="1"/>
  <c r="K71"/>
  <c r="E70"/>
  <c r="K65"/>
  <c r="K64"/>
  <c r="K63"/>
  <c r="J63" s="1"/>
  <c r="I63" s="1"/>
  <c r="H63" s="1"/>
  <c r="G63" s="1"/>
  <c r="F63" s="1"/>
  <c r="E63" s="1"/>
  <c r="K62"/>
  <c r="J62" s="1"/>
  <c r="I62" s="1"/>
  <c r="H62" s="1"/>
  <c r="G62" s="1"/>
  <c r="F62" s="1"/>
  <c r="E62" s="1"/>
  <c r="K61"/>
  <c r="K55"/>
  <c r="G47"/>
  <c r="G46" s="1"/>
  <c r="E45"/>
  <c r="E44"/>
  <c r="E22"/>
  <c r="J36"/>
  <c r="H36"/>
  <c r="G36"/>
  <c r="I36"/>
  <c r="E32"/>
  <c r="E31"/>
  <c r="J26"/>
  <c r="H26"/>
  <c r="G26"/>
  <c r="I26"/>
  <c r="G23"/>
  <c r="F23"/>
  <c r="K22"/>
  <c r="J22"/>
  <c r="I22"/>
  <c r="H22"/>
  <c r="G22"/>
  <c r="F22"/>
  <c r="F20"/>
  <c r="J19"/>
  <c r="H19"/>
  <c r="G19"/>
  <c r="F19"/>
  <c r="U70" i="8" l="1"/>
  <c r="U69" s="1"/>
  <c r="U16" s="1"/>
  <c r="U15" s="1"/>
  <c r="R16"/>
  <c r="R15" s="1"/>
  <c r="T69"/>
  <c r="T16" s="1"/>
  <c r="E19" i="7"/>
  <c r="S16" i="8"/>
  <c r="S15" s="1"/>
  <c r="L77" i="7"/>
  <c r="L76" s="1"/>
  <c r="L87"/>
  <c r="L86" s="1"/>
  <c r="M17"/>
  <c r="M16" s="1"/>
  <c r="K67"/>
  <c r="K66" s="1"/>
  <c r="L57"/>
  <c r="L56" s="1"/>
  <c r="L67"/>
  <c r="L66" s="1"/>
  <c r="P39" i="8"/>
  <c r="P16" s="1"/>
  <c r="O39"/>
  <c r="O16" s="1"/>
  <c r="O15" s="1"/>
  <c r="L15"/>
  <c r="N16"/>
  <c r="N15" s="1"/>
  <c r="M16"/>
  <c r="M15" s="1"/>
  <c r="J65" i="7"/>
  <c r="J81"/>
  <c r="I85" s="1"/>
  <c r="J60"/>
  <c r="J64"/>
  <c r="I64" s="1"/>
  <c r="J71"/>
  <c r="J75"/>
  <c r="I75" s="1"/>
  <c r="J55"/>
  <c r="J61"/>
  <c r="E82"/>
  <c r="J84"/>
  <c r="J91"/>
  <c r="J95"/>
  <c r="G72"/>
  <c r="F72" s="1"/>
  <c r="E72" s="1"/>
  <c r="I73"/>
  <c r="T15" i="8" l="1"/>
  <c r="P15"/>
  <c r="J87" i="7"/>
  <c r="J86" s="1"/>
  <c r="J80"/>
  <c r="J77" s="1"/>
  <c r="J76" s="1"/>
  <c r="I80" s="1"/>
  <c r="J57"/>
  <c r="J56" s="1"/>
  <c r="I60" s="1"/>
  <c r="H60" s="1"/>
  <c r="E60" s="1"/>
  <c r="J67"/>
  <c r="I81"/>
  <c r="H85" s="1"/>
  <c r="J66"/>
  <c r="I71"/>
  <c r="I61"/>
  <c r="H64"/>
  <c r="I65"/>
  <c r="H65" s="1"/>
  <c r="I91"/>
  <c r="I95"/>
  <c r="H95" s="1"/>
  <c r="I84"/>
  <c r="H84" s="1"/>
  <c r="H73"/>
  <c r="I67"/>
  <c r="I57" l="1"/>
  <c r="I56" s="1"/>
  <c r="I87"/>
  <c r="I86" s="1"/>
  <c r="I77"/>
  <c r="I76" s="1"/>
  <c r="H80" s="1"/>
  <c r="G84" s="1"/>
  <c r="F84" s="1"/>
  <c r="E84" s="1"/>
  <c r="G64"/>
  <c r="F64" s="1"/>
  <c r="E64" s="1"/>
  <c r="H81"/>
  <c r="I66"/>
  <c r="H71"/>
  <c r="E75" s="1"/>
  <c r="H91"/>
  <c r="G95"/>
  <c r="F95" s="1"/>
  <c r="E95" s="1"/>
  <c r="G65"/>
  <c r="F65" s="1"/>
  <c r="E65" s="1"/>
  <c r="H61"/>
  <c r="G85"/>
  <c r="F85" s="1"/>
  <c r="E85" s="1"/>
  <c r="H57"/>
  <c r="H56" s="1"/>
  <c r="G73"/>
  <c r="H67"/>
  <c r="G91"/>
  <c r="F91" s="1"/>
  <c r="H87"/>
  <c r="H86" s="1"/>
  <c r="H77" l="1"/>
  <c r="H76" s="1"/>
  <c r="G80" s="1"/>
  <c r="G81"/>
  <c r="F81" s="1"/>
  <c r="E81" s="1"/>
  <c r="H66"/>
  <c r="G71"/>
  <c r="F71" s="1"/>
  <c r="E71" s="1"/>
  <c r="G61"/>
  <c r="F87"/>
  <c r="F86" s="1"/>
  <c r="E91"/>
  <c r="F73"/>
  <c r="G67"/>
  <c r="G66" s="1"/>
  <c r="E86" l="1"/>
  <c r="E87"/>
  <c r="F80"/>
  <c r="E80" s="1"/>
  <c r="G77"/>
  <c r="G76" s="1"/>
  <c r="G20"/>
  <c r="G17" s="1"/>
  <c r="G16" s="1"/>
  <c r="G57"/>
  <c r="G56" s="1"/>
  <c r="F61"/>
  <c r="E73"/>
  <c r="E67" s="1"/>
  <c r="E66" s="1"/>
  <c r="F67"/>
  <c r="F66" s="1"/>
  <c r="F77" l="1"/>
  <c r="F76" s="1"/>
  <c r="E61"/>
  <c r="E57" s="1"/>
  <c r="E56" s="1"/>
  <c r="F57"/>
  <c r="F56" s="1"/>
  <c r="E77"/>
  <c r="E76" s="1"/>
  <c r="I55" l="1"/>
  <c r="H55" s="1"/>
  <c r="G55" s="1"/>
  <c r="F55" s="1"/>
  <c r="L52"/>
  <c r="K52" s="1"/>
  <c r="J52" s="1"/>
  <c r="I52" s="1"/>
  <c r="H52" s="1"/>
  <c r="G52" s="1"/>
  <c r="F52" s="1"/>
  <c r="E52" s="1"/>
  <c r="L53"/>
  <c r="L23" s="1"/>
  <c r="L54"/>
  <c r="K54" s="1"/>
  <c r="J54" s="1"/>
  <c r="I54" s="1"/>
  <c r="H54" s="1"/>
  <c r="G54" s="1"/>
  <c r="F54" s="1"/>
  <c r="E54" l="1"/>
  <c r="F34"/>
  <c r="E55"/>
  <c r="F35"/>
  <c r="E35" s="1"/>
  <c r="K53"/>
  <c r="F27" l="1"/>
  <c r="J53"/>
  <c r="F25"/>
  <c r="E25" s="1"/>
  <c r="F24"/>
  <c r="F26"/>
  <c r="E34"/>
  <c r="E27" l="1"/>
  <c r="E26" s="1"/>
  <c r="E24"/>
  <c r="F17"/>
  <c r="F16" s="1"/>
  <c r="J23"/>
  <c r="I53"/>
  <c r="I23" l="1"/>
  <c r="H53"/>
  <c r="E53" l="1"/>
  <c r="H23"/>
  <c r="E23" s="1"/>
  <c r="L51"/>
  <c r="K51" s="1"/>
  <c r="J51" s="1"/>
  <c r="I51" s="1"/>
  <c r="H51" s="1"/>
  <c r="G51" s="1"/>
  <c r="F51" s="1"/>
  <c r="F47" l="1"/>
  <c r="F41"/>
  <c r="F37" s="1"/>
  <c r="E51"/>
  <c r="F36" l="1"/>
  <c r="F21"/>
  <c r="E21" s="1"/>
  <c r="E41"/>
  <c r="F46"/>
  <c r="L50"/>
  <c r="L47" s="1"/>
  <c r="L46" s="1"/>
  <c r="E37" l="1"/>
  <c r="E36" s="1"/>
  <c r="K50"/>
  <c r="L20"/>
  <c r="L17" l="1"/>
  <c r="L16" s="1"/>
  <c r="J50"/>
  <c r="J47" l="1"/>
  <c r="J46" s="1"/>
  <c r="J20"/>
  <c r="J17" s="1"/>
  <c r="J16" s="1"/>
  <c r="I50"/>
  <c r="I20" l="1"/>
  <c r="I17" s="1"/>
  <c r="I16" s="1"/>
  <c r="I47"/>
  <c r="I46" s="1"/>
  <c r="H50"/>
  <c r="H47" l="1"/>
  <c r="H20"/>
  <c r="E50"/>
  <c r="E47" s="1"/>
  <c r="H17" l="1"/>
  <c r="H16" s="1"/>
  <c r="E46"/>
  <c r="E20"/>
  <c r="H46"/>
  <c r="E17" l="1"/>
  <c r="E16" s="1"/>
</calcChain>
</file>

<file path=xl/sharedStrings.xml><?xml version="1.0" encoding="utf-8"?>
<sst xmlns="http://schemas.openxmlformats.org/spreadsheetml/2006/main" count="2236" uniqueCount="622">
  <si>
    <t>Приложение 1</t>
  </si>
  <si>
    <t>к муниципальной программе</t>
  </si>
  <si>
    <t>Вавожского района</t>
  </si>
  <si>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</si>
  <si>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</si>
  <si>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</si>
  <si>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</si>
  <si>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</si>
  <si>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</si>
  <si>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</si>
  <si>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</si>
  <si>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</si>
  <si>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</si>
  <si>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</si>
  <si>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</si>
  <si>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</si>
  <si>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</si>
  <si>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МП</t>
  </si>
  <si>
    <t>Пп</t>
  </si>
  <si>
    <t>отчет</t>
  </si>
  <si>
    <t>прогноз</t>
  </si>
  <si>
    <t>03</t>
  </si>
  <si>
    <t>01</t>
  </si>
  <si>
    <t>Организация библиотечного обслуживания населения</t>
  </si>
  <si>
    <t>Уровень фактической обеспеченности библиотеками от нормативной потребности</t>
  </si>
  <si>
    <t>процентов</t>
  </si>
  <si>
    <t>Охват населения муниципального района библиотечным обслуживанием</t>
  </si>
  <si>
    <t>Количество посещений библиотек в расчете на 1 жителя муниципального района в год</t>
  </si>
  <si>
    <t>единиц</t>
  </si>
  <si>
    <t>5</t>
  </si>
  <si>
    <t>Объем количества библиографических записей в сводном электронном каталоге</t>
  </si>
  <si>
    <t>6</t>
  </si>
  <si>
    <t>Увеличение доля библиотек, подключенных к сети «Интернет», в общем количестве публичных библиотек Вавожского района</t>
  </si>
  <si>
    <t>Количество организованных и проведенных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</si>
  <si>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02</t>
  </si>
  <si>
    <t>Организация досуга и предоставление услуг организаций культуры</t>
  </si>
  <si>
    <t>Уровень фактической обеспеченности клубами и учреждениями клубного типа от нормативной потребности</t>
  </si>
  <si>
    <t>Среднее число клубных формирований на одно культурно-досуговое учреждение</t>
  </si>
  <si>
    <t>Среднее число участников клубных формирований в расчете на 1000 человек населения</t>
  </si>
  <si>
    <t>человек</t>
  </si>
  <si>
    <t>Количество коллективов самодеятельного художественного творчества, имеющих звание «народный» или «образцовый»</t>
  </si>
  <si>
    <t>Доля муниципальных учреждений культуры клубного типа Вавожского района, здания которых находятся в аварийном состоянии или требуют капитального ремонта, в общем количестве муниципальных учреждений культуры клубного типа Вавожского района</t>
  </si>
  <si>
    <t>Удельный вес населения, участвующего в платных культурно-досуговых мероприятиях, проводимых муниципальными учреждениями культуры</t>
  </si>
  <si>
    <t>Развитие музейного дела</t>
  </si>
  <si>
    <t>Увеличение доли представленных (во всех формах) зрителю музейных предметов в общем количестве музейных предметов основного фонда</t>
  </si>
  <si>
    <t>Увеличение посещаемости музейных учреждений, посещений на одного жителя в год</t>
  </si>
  <si>
    <t>Увеличение доли музеев, имеющих в информационно- телекоммуникационной  сети "Интернет"</t>
  </si>
  <si>
    <t xml:space="preserve">Увеличение объёма передвижного фонда музея для экспонирования произведений культуры и искусства в музеях и галереях муниципальных образований Удмуртской Республики </t>
  </si>
  <si>
    <t>Количество экскурсий, мероприятий</t>
  </si>
  <si>
    <t>04</t>
  </si>
  <si>
    <t>Развитие местного народного творчества</t>
  </si>
  <si>
    <t xml:space="preserve"> Количество видов и подвидов декоративно-прикладного искусства и ремёсел </t>
  </si>
  <si>
    <t>05</t>
  </si>
  <si>
    <t>Развитие туризма</t>
  </si>
  <si>
    <t>доля туристических мероприятий по отношению к количеству культурно-массовых мероприятий в районе</t>
  </si>
  <si>
    <t>06</t>
  </si>
  <si>
    <t>Реализация национальной политики и укрепление гражданского единства</t>
  </si>
  <si>
    <t>Количество национально-культурных  объединений и социально ориентированных некоммерческих организаций,  действующих на территории  Вавожского района</t>
  </si>
  <si>
    <t>Количество  мероприятий, направленных на популяризацию национальных культур</t>
  </si>
  <si>
    <t xml:space="preserve">Количество национальных коллективов самодеятельного народного творчества,из числа клубных формирований </t>
  </si>
  <si>
    <t>07</t>
  </si>
  <si>
    <t>Создание условий для реализации муниципальной программы</t>
  </si>
  <si>
    <t>Удельный вес численности руководителей и специалистов муниципальных учреждений культуры Вавожского района, прошедших в течение последних трех лет повышение квалификации или профессиональную переподготовку, в общей численности работников муниципальных учреждений культуры Вавожского района</t>
  </si>
  <si>
    <t>Доля руководителей и специалистов муниципальных учреждений культуры Вавожского района, прошедших аттестацию, в общей численности руководителей и специалистов муниципальных учреждений культуры Вавожского района</t>
  </si>
  <si>
    <t>Потребность в кадрах в муниципальных учреждениях культуры Вавожского района (свободные вакансии)</t>
  </si>
  <si>
    <t>Доля муниципальных учреждений  культуры Вавожского района и их филиалов (структурных подразделений), с руководителями которых заключены эффективные контракты</t>
  </si>
  <si>
    <t>Доля специалистов муниципальных учреждений  культуры Вавожского района, с которыми заключены эффективные контракты</t>
  </si>
  <si>
    <t>Среднемесячная начисленная заработная плата работников муниципальных учреждений культуры Вавожского района</t>
  </si>
  <si>
    <t>руб.</t>
  </si>
  <si>
    <t>Количество программ (проектов) в сфере культуры Вавожского района, получивших финансовую поддержку из бюджета Удмуртской Республики по итогам конкурсного отбора социально ориентированных некоммерческих организаций для предоставления субсидий из бюджета Удмуртской Республики на реализацию программ (проектов)</t>
  </si>
  <si>
    <t>Уровень удовлетворенности населения качеством и доступностью муниципальных услуг в сфере культуры</t>
  </si>
  <si>
    <t>Приложение 4</t>
  </si>
  <si>
    <t xml:space="preserve">«Развитие культуры и туризма  Вавожского района» 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</si>
  <si>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</si>
  <si>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</si>
  <si>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</si>
  <si>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</si>
  <si>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</si>
  <si>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Наименование меры                                        государственного регулирования</t>
  </si>
  <si>
    <t>Показатель применения меры</t>
  </si>
  <si>
    <t>Предоставление документов в пользование по требованию (библиотечное обслуживание населения)</t>
  </si>
  <si>
    <t>Количество зарегистрированных пользователей</t>
  </si>
  <si>
    <t>Количество посещений</t>
  </si>
  <si>
    <t>Количество выдач документов из фондов библиотеки</t>
  </si>
  <si>
    <t>экземпляр</t>
  </si>
  <si>
    <t>Количество массовых мероприятий</t>
  </si>
  <si>
    <t>мероприятие</t>
  </si>
  <si>
    <t xml:space="preserve">Расходы бюджета муниципального района на оказание муниципальной услуги </t>
  </si>
  <si>
    <t>тыс. руб.</t>
  </si>
  <si>
    <t>Библиотечное, библиографическое и информационное обслуживание пользователей библиотеки (в стационарных условиях)</t>
  </si>
  <si>
    <t xml:space="preserve">единица </t>
  </si>
  <si>
    <t>Библиографическая обработка документов и создание каталогов</t>
  </si>
  <si>
    <t>Количество документов (библиографических записей, добавленных в электронный каталог)</t>
  </si>
  <si>
    <t xml:space="preserve">Организация досуга, предоставление услуг организаций культуры </t>
  </si>
  <si>
    <t>Организация культурно-досуговых мероприятий на базе культурно-досуговых учреждений (концертов, дискотек, фестивалей, конкурсов и т.п.)</t>
  </si>
  <si>
    <t>Количество участников культурно-досуговых мероприятий</t>
  </si>
  <si>
    <t>участник</t>
  </si>
  <si>
    <t xml:space="preserve">Количество клубных формирований </t>
  </si>
  <si>
    <t>Расходы бюджета муниципального района  на оказание муниципальной услуги</t>
  </si>
  <si>
    <t>Организация деятельности клубных формирований и формирований самодеятельного народного творчества</t>
  </si>
  <si>
    <t xml:space="preserve">Организация и проведение культурно-массовых мероприятий </t>
  </si>
  <si>
    <t xml:space="preserve">Количество проведенных мероприятий -Творческих (фестиваль, выставка, конкурс, смотр) </t>
  </si>
  <si>
    <t>единица</t>
  </si>
  <si>
    <t>фестиваль</t>
  </si>
  <si>
    <t>выставка</t>
  </si>
  <si>
    <t>конкурс-сморт</t>
  </si>
  <si>
    <t>Количество проведенных мероприятий (Методических (семинар, конференция)</t>
  </si>
  <si>
    <t>Количество проведенных мероприятий (Культурно-массовых (иные зрелищные мероприятия)</t>
  </si>
  <si>
    <t>0,0,</t>
  </si>
  <si>
    <t>Предоставление доступа к материальным культурно-историческим ценностям</t>
  </si>
  <si>
    <t>Общее число посещений в отчетном году</t>
  </si>
  <si>
    <t>Количество экскурсий</t>
  </si>
  <si>
    <t>Количество выставок, экспозиций</t>
  </si>
  <si>
    <t>Число предметов  основного фонда, экспонировавшихся в течение отчетного года</t>
  </si>
  <si>
    <t>Количество находящихся в фондах предметов музейного фонда РФ, всего</t>
  </si>
  <si>
    <t>Количество предметов музейного значения, принятых на постоянное хранение в основной фонд</t>
  </si>
  <si>
    <t>Количество предметов музейного значения, принятых на постоянное хранение во НВ фонд</t>
  </si>
  <si>
    <t>Публичный показ музейных предметов, музейных коллекций</t>
  </si>
  <si>
    <t>Число посетителей</t>
  </si>
  <si>
    <t>Создание экспозиций (выставок) музеев, организация выездных выставок</t>
  </si>
  <si>
    <t>Количество экспозиций</t>
  </si>
  <si>
    <t>Количество посетителей</t>
  </si>
  <si>
    <t>Количество видов и подвидов декоративно-прикладного искусства и ремесел</t>
  </si>
  <si>
    <t>Выявление, изучение, сохранение, развитие и популяризация объектов нематериального культурного наследия народов РФ в области традиционной народной культуры</t>
  </si>
  <si>
    <t>Организация комплексного туристического обслуживания, деятельность по организации отдыха и развлечений</t>
  </si>
  <si>
    <t>Оказание туристко-информационных услуг</t>
  </si>
  <si>
    <t>Приложение 5</t>
  </si>
  <si>
    <t>«Развитие культуры и туризма</t>
  </si>
  <si>
    <t xml:space="preserve">Ресурсное обеспечение реализации муниципальной программы за счет средств бюджета муниципального района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</si>
  <si>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</si>
  <si>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</si>
  <si>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</si>
  <si>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</si>
  <si>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ОМ</t>
  </si>
  <si>
    <t>М</t>
  </si>
  <si>
    <t>Рз</t>
  </si>
  <si>
    <t>Пр</t>
  </si>
  <si>
    <t>ЦС</t>
  </si>
  <si>
    <t>ВР</t>
  </si>
  <si>
    <t>Всего</t>
  </si>
  <si>
    <t>О8</t>
  </si>
  <si>
    <t>О1</t>
  </si>
  <si>
    <t>Отдел культуры Администрации муниципального образования "Вавожский район"</t>
  </si>
  <si>
    <t>1</t>
  </si>
  <si>
    <t>Отдел культуры Администрации муниципального образования "Вавожский район", МБУК "Вавожская ЦБС"</t>
  </si>
  <si>
    <t>127</t>
  </si>
  <si>
    <t>08</t>
  </si>
  <si>
    <t>О316161</t>
  </si>
  <si>
    <t>Библиографическая обработка документов и организация каталогов</t>
  </si>
  <si>
    <t>Обеспечение физического сохранения и безопасности библиотечного фонда</t>
  </si>
  <si>
    <t>О316161 0310248 0315144 0315146</t>
  </si>
  <si>
    <t>2</t>
  </si>
  <si>
    <t>Уплата налога на имущество</t>
  </si>
  <si>
    <t>О310062  0316062</t>
  </si>
  <si>
    <t xml:space="preserve">Обеспечение деятельности (оказание услуг) библиотек </t>
  </si>
  <si>
    <t xml:space="preserve">О310161610                                                                   </t>
  </si>
  <si>
    <t xml:space="preserve">03101R5190       </t>
  </si>
  <si>
    <t>Укрепление материально технической базы и безопасности библиотечного фонда</t>
  </si>
  <si>
    <t xml:space="preserve">О310261610 0310251440  0310202480    </t>
  </si>
  <si>
    <t>03102R5190</t>
  </si>
  <si>
    <t xml:space="preserve">Уплата налога на имущество </t>
  </si>
  <si>
    <t>О310360620</t>
  </si>
  <si>
    <t>Отдел культуры Администрации муниципального образования "Вавожский район", МБУК "Вавожский РДК"</t>
  </si>
  <si>
    <t>Организация культурно-досуговых мероприятий</t>
  </si>
  <si>
    <t>0326162</t>
  </si>
  <si>
    <t>0326165</t>
  </si>
  <si>
    <t>0326166</t>
  </si>
  <si>
    <t>Создание условий для реализации творческой деятельности населения</t>
  </si>
  <si>
    <t>3</t>
  </si>
  <si>
    <t>Выполнение методической работы в установленной сфере деятельности</t>
  </si>
  <si>
    <t>4</t>
  </si>
  <si>
    <t>0310062  0316062</t>
  </si>
  <si>
    <t xml:space="preserve">Обеспечение деятельности муниципальных культурно-досуговых учреждений </t>
  </si>
  <si>
    <t>0320161620</t>
  </si>
  <si>
    <t>0320161650</t>
  </si>
  <si>
    <t>Итого:</t>
  </si>
  <si>
    <t>Укрепление материально технической базы и безопасности деятельности культурно-досуговых учреждений культуры</t>
  </si>
  <si>
    <t>03202R4670</t>
  </si>
  <si>
    <t>0320360620</t>
  </si>
  <si>
    <t>Отдел культуры Администрации муниципального образования "Вавожский район", МБУК "Вавожский РМК"</t>
  </si>
  <si>
    <t>0336160</t>
  </si>
  <si>
    <t>Экскурсионная, научно-просветительская, экспозиционно-выставочная деятельность</t>
  </si>
  <si>
    <t>0330062  0336062</t>
  </si>
  <si>
    <t>Реализация учреждениями общественно-значимых мероприятий, направленных на развитие музейного дела.</t>
  </si>
  <si>
    <t xml:space="preserve">0330161600                     0330151480                                  </t>
  </si>
  <si>
    <t>611             350</t>
  </si>
  <si>
    <t>2949,1       50,0</t>
  </si>
  <si>
    <t xml:space="preserve"> 0330107850                </t>
  </si>
  <si>
    <t>0350161640</t>
  </si>
  <si>
    <t xml:space="preserve">0330161600  </t>
  </si>
  <si>
    <t>Укрепление материально технической базы и безопасности деятельности музеев</t>
  </si>
  <si>
    <t>0330261600</t>
  </si>
  <si>
    <t xml:space="preserve">  0330360620</t>
  </si>
  <si>
    <t>Сохранение, использование и популяризация объектов культурного наследия</t>
  </si>
  <si>
    <t>0346163</t>
  </si>
  <si>
    <t>0340161630               0340107850</t>
  </si>
  <si>
    <t>Укрепление  материально технической базы и безопасности деятельности учреждения</t>
  </si>
  <si>
    <t>0340261630</t>
  </si>
  <si>
    <t>0340360620</t>
  </si>
  <si>
    <t>Отдел культуры Администрации муниципального образования "Вавожский район", АУК МО «Вавожский район» «КТЦ «Сюан Малиновкаын»</t>
  </si>
  <si>
    <t>Создание условий для развития туризма</t>
  </si>
  <si>
    <t>0356164</t>
  </si>
  <si>
    <t>621, 622</t>
  </si>
  <si>
    <t>Организация комплексного туристического обслуживания отдыха и развлечений</t>
  </si>
  <si>
    <t xml:space="preserve">Организация комплексного туристического обслуживания </t>
  </si>
  <si>
    <t>0350261640</t>
  </si>
  <si>
    <t>0340300620  0340360620</t>
  </si>
  <si>
    <t>13</t>
  </si>
  <si>
    <t xml:space="preserve">Проведение мероприятий </t>
  </si>
  <si>
    <t>0366011</t>
  </si>
  <si>
    <t xml:space="preserve">0360160110   </t>
  </si>
  <si>
    <t>Реализация установленных полномочий (функций) Отдела культуры  Администрации муниципального образования «Вавожский район»</t>
  </si>
  <si>
    <t xml:space="preserve">Содержание Отдела культуры </t>
  </si>
  <si>
    <t>0376003</t>
  </si>
  <si>
    <t>121,244, 852</t>
  </si>
  <si>
    <t>Организация бухгалтерского учета Централизованной бухгалтерией Отдела культуры Администрации</t>
  </si>
  <si>
    <t>0376012</t>
  </si>
  <si>
    <t>111, 112,  244</t>
  </si>
  <si>
    <t>Центральный аппарат</t>
  </si>
  <si>
    <t>0370160030</t>
  </si>
  <si>
    <t xml:space="preserve">121          129          244                 </t>
  </si>
  <si>
    <t>Обеспечение деятельности централизованных бухгалтерий и прочих учреждений</t>
  </si>
  <si>
    <t>0370160120</t>
  </si>
  <si>
    <t>Приложение 6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</si>
  <si>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</si>
  <si>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</si>
  <si>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</si>
  <si>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</si>
  <si>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</si>
  <si>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муниципального образования "Вавожский район"</t>
  </si>
  <si>
    <t>в том числе:</t>
  </si>
  <si>
    <t>собственные средства бюджета Вавожского района</t>
  </si>
  <si>
    <t>субсидии из бюджета Удмуртской Республики</t>
  </si>
  <si>
    <t>субвенции из бюджета Удмуртской Республики</t>
  </si>
  <si>
    <t>межбюджетные трансферты  из бюджета поселений</t>
  </si>
  <si>
    <t>межбюджетные трансферты  из бюджета Удмуртской Республики</t>
  </si>
  <si>
    <t>бюджеты поселений, входящих в состав Вавожского района</t>
  </si>
  <si>
    <t>иные источники</t>
  </si>
  <si>
    <t>Библиотечное обслуживание населения</t>
  </si>
  <si>
    <t>межбюджетные трансферты  из бюджетов поселений</t>
  </si>
  <si>
    <t>7</t>
  </si>
  <si>
    <t xml:space="preserve">Приложение 1 </t>
  </si>
  <si>
    <t>Приложение 2</t>
  </si>
  <si>
    <t>к Постановлению Администрации муниципального образования "Вавожский район" от  18.12.2018г. №942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</si>
  <si>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</si>
  <si>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</si>
  <si>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Исполнители, соисполнители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</si>
  <si>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</si>
  <si>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</si>
  <si>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</si>
  <si>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 xml:space="preserve"> Организация библиотечного обслуживания  населения</t>
  </si>
  <si>
    <t>Ежегодно обслуживание не менее 11,0 тыс. человек пользователей</t>
  </si>
  <si>
    <t>Заключение соглашений с органами местного самоуправления поселений по организации библиотечного обслуживания населения, комплектованию и обеспечению сохранности библиотечных фондов поселения</t>
  </si>
  <si>
    <t>Организация библиотечного обслуживания населения в поселениях</t>
  </si>
  <si>
    <t>03.1.01, 03.1.01.02, 03.1.01.03</t>
  </si>
  <si>
    <t>Оказание муниципальной услуги по оказанию библиотечного обслуживания населения</t>
  </si>
  <si>
    <t>МБУК "Вавожская ЦБС"</t>
  </si>
  <si>
    <t>Осуществление библиотечного, библиографического и информационного обслуживания населения МБУК «Вавожская ЦБС» в соответствии с муниципальным заданием</t>
  </si>
  <si>
    <t>03.1.01.02, 03.1.01.03, 03.1.01.04</t>
  </si>
  <si>
    <t>03.1.01.02, 03.1.01.03, 03.1.01.04, 03.1.01.07</t>
  </si>
  <si>
    <t>03.1.01.02, 03.1.01.03, 03.1.01.04, 03.1.01.08</t>
  </si>
  <si>
    <t>Создание на базе библиотек клубов общения, любителей книги, семейного чтения</t>
  </si>
  <si>
    <t>144 мероприятий, 18 клубов</t>
  </si>
  <si>
    <t>03.1.01.02, 03.1.01.04, 03.1.01.05, 03.1.01.08</t>
  </si>
  <si>
    <t>Оформление тематических выставок</t>
  </si>
  <si>
    <t>Информирование населения об организации оказания библиотечных услуг в Вавожском районе, проводимых мероприятиях, а также о трудовых коллективах и работниках библиотечной системы</t>
  </si>
  <si>
    <t>09</t>
  </si>
  <si>
    <t>Взаимодействие со СМИ в целях публикации информации в печатных средствах массовой информации, а также подготовки сюжетов для теле- и радиопередач</t>
  </si>
  <si>
    <t>03.1.01.2, 03.1.01.4</t>
  </si>
  <si>
    <t>10</t>
  </si>
  <si>
    <t>Публикация анонсов мероприятий на официальном сайте муниципального образования «Вавожский район», Подготовка и публикация информации на специализированном ресурсе официального сайта Администрации муниципального образования «Вавожский район», посвященному вопросам культуры, об организации библиотечного обслуживания в районе, в том числе о муниципальных правовых актах, регламентирующих деятельность в сфере библиотечного обслуживания населения, планах мероприятий, учреждениях, предоставляющих муниципальные услуги по организации библиотечного обслуживания населения</t>
  </si>
  <si>
    <t>Информирование о мероприятиях населения</t>
  </si>
  <si>
    <t>03.1.01.2, 03.1.01.4, 03.1.01.09, 03.1.01.12</t>
  </si>
  <si>
    <t>11</t>
  </si>
  <si>
    <t>Создание официального сайта МБУК «Вавожская ЦБС», публикация на нем информации о деятельности учреждения, в том числе в разрезе его  структурных подразделений</t>
  </si>
  <si>
    <t>12</t>
  </si>
  <si>
    <t>Внедрение во всех структурных подразделениях МБУК «Вавожская ЦБС» системы регулярного мониторинга удовлетворенности потребителей библиотечных услуг их качеством и доступностью</t>
  </si>
  <si>
    <t xml:space="preserve">03.1.2, 03.1.3, 03.1.4, 03.1.9, 03.1.10 </t>
  </si>
  <si>
    <t>Создание электронных информационных ресурсов</t>
  </si>
  <si>
    <t>03.1.2, 03.1.3, 03.1.4</t>
  </si>
  <si>
    <t>Создание центров общественного доступа (компьютерных аудиторий) в филиалах МБУК «Вавожская ЦБС» к электронным фондам публичных библиотек Удмуртской Республики</t>
  </si>
  <si>
    <t xml:space="preserve">03.1.01.02
</t>
  </si>
  <si>
    <t xml:space="preserve"> Ремонт кровли районной библиотеки,косметический ремонт кабинетов и зала</t>
  </si>
  <si>
    <t>Создание комфортных условий для посетителей</t>
  </si>
  <si>
    <t>Организация и проведение районных и культурно-досуговых  мероприятий путем выполнения досуговыми учреждениями муниципального задания.</t>
  </si>
  <si>
    <t>Заключение соглашений с органами местного самоуправления поселений по созданию условий для организации досуга и обеспечению жителей поселения услугами организаций культуры для исполнения Администрации Вавожского района</t>
  </si>
  <si>
    <t>Организация  работ по организации досуга и обеспечению жителей поселения услугами организаций культуры</t>
  </si>
  <si>
    <t>03.2.01, 03.2.01.02</t>
  </si>
  <si>
    <t>Оказание муниципальной услуги "Организация деятельности клубных формирований и формирований самодеятельного народного творчества", «Организация и проведение культурно-массовых мероприятий»</t>
  </si>
  <si>
    <t>МБУК "Вавожский РДК"</t>
  </si>
  <si>
    <t>03.2.01, 03.2.01.03, 03.2.01.04, 03.2.01.05</t>
  </si>
  <si>
    <t>Выполнение работы по организации деятельности клубных формирований</t>
  </si>
  <si>
    <t>03.2.01.04, 03.2.01.05</t>
  </si>
  <si>
    <t>03.2.01.05</t>
  </si>
  <si>
    <t>Проведение обучающих мероприятий для руководителей учреждений культуры,  художественных руководителей, методистов, руководителей любительских художественных коллективов по различным темам (семинары, семинары-практикумы, совещания, мастер-классы, творческие лаборатории)</t>
  </si>
  <si>
    <t>03.2.3, 03.2.4, 03.2.5, 03.2.6, 03.2.7, 03.2.8</t>
  </si>
  <si>
    <t>Мероприятия по повышению квалификации работников сферы культуры в виде консультаций</t>
  </si>
  <si>
    <t>03.2.01.02, 03.2.01.04, 03.2.01.06, 03.2.01.07</t>
  </si>
  <si>
    <t>Информирование населения района о планируемых и проведенных зрелищных мероприятиях, конкурсах и фестивалях</t>
  </si>
  <si>
    <t>Размещение информации на внутренних и наружных рекламных щитах, афишах МБУК «Вавожский РДК"</t>
  </si>
  <si>
    <t>Публикация анонсов мероприятий на официальном сайте  муниципального образования «Вавожскийй район», (http://vavozh-raion.udmurt.ru/)</t>
  </si>
  <si>
    <t>Подготовка и публикация информации на специализированном ресурсе официального сайта муниципального образования «Вавожский район», посвященному вопросам культуры, об организации культурно-досуговой деятельности в районе, планах мероприятий, проведенных мероприятиях, конкурсах и фестивалях, а также о муниципальных правовых актах, регламентирующих деятельность в сфере организации досуга и предоставления услуг организаций культуры</t>
  </si>
  <si>
    <t>Внедрение во всех структурных подразделениях МБУК "Вавожского РДК» системы регулярного мониторинга удовлетворенности потребителей качеством предоставляемых услуг</t>
  </si>
  <si>
    <t>МБУК «Вавожский РКМ»</t>
  </si>
  <si>
    <t>Улучшение условий для сохранения, использования и популяризации объектов культурного наследия (памятников истории и культуры)</t>
  </si>
  <si>
    <t>Оказание муниципальной услуги "Публичный показ музейных предметов, музейных коллекций", "Создание экспозиций (выставок) музеев, организация выездных выставок"</t>
  </si>
  <si>
    <t>03.3.01, 03.3.01.02, 03.3.01.03, 03.3.01.04, 03.3.01.05, 03.3.01.06, 03.3.01.07.</t>
  </si>
  <si>
    <t>Экспозиционно-выставочная деятельность</t>
  </si>
  <si>
    <t>03.3.01, 03.3.01.01, 03.3.01.04, 03.3.01.05, 03.3.01.06, 03.3.01.07.</t>
  </si>
  <si>
    <t>Научно-просветительская деятельность</t>
  </si>
  <si>
    <t xml:space="preserve"> МБУК «Вавожский РКМ»</t>
  </si>
  <si>
    <t>03.3.01,03.3.01.01, 03.3.01.02, 03.3.01.03, 03.3.01.04, 03.3.01.05, 03.3.01.06, 03.3.01.07.</t>
  </si>
  <si>
    <t>Экскурсионная деятельность</t>
  </si>
  <si>
    <t>03.3.01,03.3.01.01, 03.3.01.02, 03.3.01.03, 03.3.01.05, 03.3.01.06, 03.3.01.07.</t>
  </si>
  <si>
    <t>Рекламная деятельность</t>
  </si>
  <si>
    <t>Регулярное освещение деятельности музея в средствах массовой информации, издание и распространение буклетов, афиш, рекламных листков</t>
  </si>
  <si>
    <t>03.3.01, 03.3.01.02, 03.3.01.03, 03.3.01.04,  03.3.01.06, 03.3.01.07.</t>
  </si>
  <si>
    <t>Научно- фондовая работа</t>
  </si>
  <si>
    <t xml:space="preserve">Учет музейных  предметов(1 и  2 степень учета), проведение сверок музейного фонда, обеспечение сохранности музейных коллекций, фотофиксации предметов. </t>
  </si>
  <si>
    <t>03.3.01, 03.3.01.02, 03.3.01.03, 03.3.01.04, 03.3.01.05, 03.3.01.07.</t>
  </si>
  <si>
    <t>Научное комплектование</t>
  </si>
  <si>
    <t>Сбор материала краеведческой тематики, организация экспедиций</t>
  </si>
  <si>
    <t>03.3.01, 03.3.01.02, 03.3.01.03, 03.3.01.04, 03.3.01.05, 03.3.01.06</t>
  </si>
  <si>
    <t xml:space="preserve">Взаимодействие со СМИ в целях публикации информации в печатных средствах массовой информации; Публикация анонсов мероприятий на официальном сайте Администрации муниципального образования «Вавожский район» </t>
  </si>
  <si>
    <t>Публикация информации в печатных средствах массовой информации</t>
  </si>
  <si>
    <t>03.3.01.01</t>
  </si>
  <si>
    <t>Размещение информации на внутренних и наружных рекламных щитах, афишах учреждений культуры Вавожского  района</t>
  </si>
  <si>
    <t xml:space="preserve"> 03.3.01.01, 03.3.01.08</t>
  </si>
  <si>
    <t>Проведение регулярного мониторинга удовлетворенности потребителей качеством предоставляемых услуг музея</t>
  </si>
  <si>
    <t>Проведение мониторинга удовлетворенности потребителей качеством и доступностью предоставляемых услуг музея на регулярной основе</t>
  </si>
  <si>
    <t>03.3.01, 03.3.01.01,</t>
  </si>
  <si>
    <t>Методическая помощь краеведам, учителям, школьникам, студентам</t>
  </si>
  <si>
    <t>Проведение консультаций</t>
  </si>
  <si>
    <t>03.3.01.04, 03.3.01, 03.3.01.01</t>
  </si>
  <si>
    <t>Проведение Международной акции «Ночь в музее»</t>
  </si>
  <si>
    <t xml:space="preserve">Повышение престижа музея, демонстрация музейных достижений и привлечение новых посетителей
 </t>
  </si>
  <si>
    <t>Администрация Вавожского района, Отдел культуры Администрации муниципального образования "Вавожский район", МБУК "Вавожский РКМ"</t>
  </si>
  <si>
    <t xml:space="preserve"> Отдел культуры Администрации муниципального образования "Вавожский район", МБУК "Вавожский РКМ"</t>
  </si>
  <si>
    <t>Муниципальное бюджетное учреждение культуры «Вавожский центр декоративно-прикладного искусства и ремёсел»</t>
  </si>
  <si>
    <t xml:space="preserve">Выявление, изучение, хранение и формирование предметов нематериального и материального культурного наследия. </t>
  </si>
  <si>
    <t>03.4.01.01, 03.4.01.02, 3.4.01.03</t>
  </si>
  <si>
    <t>Проведение выставок по декоративно-прикладному искусству</t>
  </si>
  <si>
    <t>Реализация  национальной политики и укрепление гражданского единства</t>
  </si>
  <si>
    <t>Проведение мероприятий</t>
  </si>
  <si>
    <t>Оргкомитет,Отдел культуры Администрации муниципального образования "Вавожский район"</t>
  </si>
  <si>
    <t>Проведение Гердовских чтений</t>
  </si>
  <si>
    <t>Отдел культуры Администрации муниципального образования "Вавожский район", Управление народного образования Вавожского района</t>
  </si>
  <si>
    <t>Пропаганда, развитие  традиционной культуры</t>
  </si>
  <si>
    <t>03.6.</t>
  </si>
  <si>
    <t>Проведение фестиваля «Вавожский звездопад»</t>
  </si>
  <si>
    <t>популяризация вокального искусства, выявление молодых одаренных исполнителей, обогащение репертуара, обмен опытом и повышение исполнительского мастерства.</t>
  </si>
  <si>
    <t>03.6.3.1, 03.6.3.2, 03.6.3.3, 03.6.3.4, 03.6.3.8, 03.6.3.7</t>
  </si>
  <si>
    <t>Районный национальный конкурс для дошкольного возраста «Пичи Чеберай но пичи Бытыр»</t>
  </si>
  <si>
    <t xml:space="preserve"> Управление народного образования Вавожского района</t>
  </si>
  <si>
    <t>Пропаганда, развитие  традиционной культуры среди подростающего поколения</t>
  </si>
  <si>
    <t>Проведение  мероприятия «Бардовские посиделки»</t>
  </si>
  <si>
    <t>выявление и поощрение новых талантливых авторов и исполнителей</t>
  </si>
  <si>
    <t>Проведение заседаний  клуба удмуртской культуры «Удмурт корка»</t>
  </si>
  <si>
    <t>Проведение Гришинского фестиваля</t>
  </si>
  <si>
    <t>поддержка и развитие авторской песни среди широких слоев населения</t>
  </si>
  <si>
    <t xml:space="preserve">Проведение удмуртской  новогодней елки </t>
  </si>
  <si>
    <t>Администрация Вавожского района</t>
  </si>
  <si>
    <t>Проведение круглого стола по проблемам межэтнических отношений в Вавожском районе</t>
  </si>
  <si>
    <t>03.6.1, 03.6.2</t>
  </si>
  <si>
    <t>Проведение в музеях и библиотеках цикла выставок, посвященных культурам народов, населяющих Вавожский район</t>
  </si>
  <si>
    <t>Вручение ежегодной премии имени Кузебая Герда</t>
  </si>
  <si>
    <t>Присуждение премии Главы муниципального образования «Вавожский район» «Имени Кузебая Герда»</t>
  </si>
  <si>
    <t>Проведение аттестации работников муниципальных учреждений культуры Вавожского района</t>
  </si>
  <si>
    <t>Проведение плановой и внеплановой аттестации работников муниципальных учреждений культуры Вавожского района</t>
  </si>
  <si>
    <t>03.7.01, 03.7.01.02, 03.7.01.03, 03.7.01.04, 03.7.01.05</t>
  </si>
  <si>
    <t>Реализация комплекса мер, направленных на обеспечение квалифицированными и творческими кадрами муниципальных учреждений культуры Вавожского района</t>
  </si>
  <si>
    <t>03.7.01, 03.7.01.01,03.7.01.02, 03.7.01.06, 03.7.01.04, 03.7.01.05</t>
  </si>
  <si>
    <t>Проведение встреч учащихся старших классов школ района с представителями организаций высшего и среднего профессионального образования в сфере культуры, с Главой муниципального образования, Главой администрации муниципального образования «Вавожский район», Начальником Отдела культуры Вавожского района, главами администрации поселений, руководителями МБУК «ЦБС Вавожского района», МБУК «РДК Вавожского района» в целях профессиональной ориентации</t>
  </si>
  <si>
    <t xml:space="preserve">Профессиональная ориентация старшеклассников, в том числе в целях обеспечения муниципальных учреждений культуры Вавожского района квалифицированными и творческими кадрами </t>
  </si>
  <si>
    <t>Подготовка молодых специалистов в учреждениях высшего профессионального образования и их последующее трудоустройство в муниципальные учреждения культуры Вавожского района (целевой набор на получение высшего профессионального образования)</t>
  </si>
  <si>
    <t xml:space="preserve">Подготовка молодых специалистов в учреждениях высшего профессионального образования и их последующее трудоустройство в муниципальные учреждения культуры Сарапульского района путем целевого набора </t>
  </si>
  <si>
    <t>03.7.01, 03.7.01.02, 03.7.01.03, 03.7.01.06, 03.7.01.05</t>
  </si>
  <si>
    <t>Проведение встреч со студентами по вопросам заключения договоров последующего трудоустройства в учреждениях культуры Вавожского района</t>
  </si>
  <si>
    <t xml:space="preserve">Поиск молодых специалистов для работы в муниципальных учреждениях культуры Вавожского района </t>
  </si>
  <si>
    <t>03.7.01, 03.7.01.02, 03.7.01.03, 03.7.01.04, 03.7.01.06</t>
  </si>
  <si>
    <t>Организация прохождения студентами производственной практики в учреждениях культуры Вавожскогорайона</t>
  </si>
  <si>
    <t xml:space="preserve">Привлечение молодых специалистов для работы в муниципальных учреждениях культуры Вавожского района </t>
  </si>
  <si>
    <t>Организация индивидуального сопровождения молодых специалистов по месту работы путем развития наставнической деятельности с привлечением опытных работников</t>
  </si>
  <si>
    <t xml:space="preserve">Закрепление молодых специалистов для работы в муниципальных учреждениях культуры Вавожского района </t>
  </si>
  <si>
    <t>Совершенствование механизма формирования муниципального задания на оказание муниципальных услуг (выполнение работ) в сфере культуры и его финансового обеспечения</t>
  </si>
  <si>
    <t>Уточнение перечня муниципальных услуг (работ) в сфере культуры; Уточнение показателей объемов и качества муниципальных услуг в сфере культуры; Формирование муниципального задания учредителем в разрезе всех учреждений культуры</t>
  </si>
  <si>
    <t>Уточненный перечень муниципальных услуг (работ) в сфере культуры (правовой акт), Формирование муниципального задания учредителем в разрезе всех учреждений культуры</t>
  </si>
  <si>
    <t>03.7.01.09, 03.7.01.11</t>
  </si>
  <si>
    <t>Расчет размера субсидии на выполнение муниципального задания в разрезе всех учреждений культуры на основе единых (групповых) значений нормативных затрат с использованием корректирующих показателей</t>
  </si>
  <si>
    <t>Переход к расчету субсидий на выполнение муниципального задания в разрезе всех учреждений культуры на основе единых (групповых) значений нормативных затрат с использованием корректирующих показателей</t>
  </si>
  <si>
    <t>03.7.01.09, 03.7.01.10</t>
  </si>
  <si>
    <t>Разработка и внедрение системы мотивации руководителей и специалистов муниципальных учреждений культуры Вавожского района на основе заключения эффективных контрактов</t>
  </si>
  <si>
    <t>Разработка показателей эффективности деятельности руководителей и специалистов муниципальных учреждений культуры Вавожского района</t>
  </si>
  <si>
    <t>Показатели эффективности деятельности руководителей и специалистов муниципальных учреждений культуры Вавожского района (правовой акт)</t>
  </si>
  <si>
    <t>03.7.01.12, 03.7.01.14, 03.7.01.15</t>
  </si>
  <si>
    <t>14</t>
  </si>
  <si>
    <t>Внесение изменений в муниципальные правовые акты, регулирующие вопросы оплаты труда работников муниципальных учреждений культуры</t>
  </si>
  <si>
    <t>Правовые акты по оплате труда работников муниципальных учрежденйи культуры</t>
  </si>
  <si>
    <t>15</t>
  </si>
  <si>
    <t>Заключение эффективных контрактов с руководителями муниципальных учреждений культуры Вавожского района и их филиалов</t>
  </si>
  <si>
    <t>03.7.01.12, 03.7.01.14, 03.7.01.13</t>
  </si>
  <si>
    <t>16</t>
  </si>
  <si>
    <t xml:space="preserve">Организация системы регулярного мониторинга удовлетворенности потребителей муниципальных услуг их качеством и доступностью в муниципальных учреждениях культуры Вавожского района 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</si>
  <si>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</si>
  <si>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>03.7.01.17</t>
  </si>
  <si>
    <t>17</t>
  </si>
  <si>
    <t xml:space="preserve">Организация оценки населением качества и доступности муниципальных услуг в сфере культуры </t>
  </si>
  <si>
    <t>Проведение оценки населением качества и доступности муниципальных услуг в сфере культуры, принятие мер реагирования</t>
  </si>
  <si>
    <t>03.7.01.16</t>
  </si>
  <si>
    <t>18</t>
  </si>
  <si>
    <t>Рассмотрение обращений граждан по вопросам сферы культуры, принятие мер реагирования</t>
  </si>
  <si>
    <t>03.7.01</t>
  </si>
  <si>
    <t>20</t>
  </si>
  <si>
    <t>21</t>
  </si>
  <si>
    <r>
      <t xml:space="preserve">Организация </t>
    </r>
    <r>
      <rPr>
        <sz val="8.5"/>
        <color indexed="8"/>
        <rFont val="Times New Roman"/>
        <family val="1"/>
        <charset val="204"/>
      </rPr>
      <t>регулярного размещения и актуализации информации на специализированном ресурсе официального сайта Администрации муниципального образования «Вавожский район», посвященному вопросам культуры, в том числе: планов мероприятий; анонсов мероприятий; правовых актов, регламентирующих сферу культуры; отчетов о деятельности, включая плановые и фактические показатели в разрезе сельских поселений</t>
    </r>
  </si>
  <si>
    <t>Информирование населения о деятельности органов местного самоуправления Вавожского района в сфере культуры</t>
  </si>
  <si>
    <t>03.7.01.19, 03.7.01</t>
  </si>
  <si>
    <t>Повышение квалификации, подготовка и переподготовка кадров муниципальных учреждений культуры Вавожского района</t>
  </si>
  <si>
    <t xml:space="preserve">Повышение квалификации работников муниципальных учреждений культуры осуществляется на базе АОУ ДПО УР «Центр повышения квалификации работников культуры Удмуртской Республики» </t>
  </si>
  <si>
    <t>Предоставление мер социальной поддержки работникам муниципальных учреждений культуры Вавожского района</t>
  </si>
  <si>
    <t>Предоставление мер социальной поддержки работникам муниципальных учреждений культуры Вавожского района в виде денежной компенсации расходов по оплате жилых помещений и коммунальных услуг  (отопление, освещение)</t>
  </si>
  <si>
    <t>Организация работы по заключению эффективных контрактов со специалистами муниципальных учреждений культуры Вавожского района и их филиалов</t>
  </si>
  <si>
    <t>Заключение эффективных контрактов со специалистами муниципальных учреждений культуры Вавожского района и их филиалов</t>
  </si>
  <si>
    <t>Содержание Отдела культуры Администрации МО  "Вавожский район"</t>
  </si>
  <si>
    <t>03.7.01, 03.7.03</t>
  </si>
  <si>
    <t>Организация бухгалтерского учета в муниципальных учреждениях культуры Вавожского района централизованной бухгалтерией</t>
  </si>
  <si>
    <t>03.7.01, 03.7.02</t>
  </si>
  <si>
    <t>Приложение 3</t>
  </si>
  <si>
    <t xml:space="preserve">«Развитие культуры и туризма  Вавожского  района» </t>
  </si>
  <si>
    <t>Финансовая оценка применения мер муниципального регулирования</t>
  </si>
  <si>
    <t>Наименование меры муниципального регулирования</t>
  </si>
  <si>
    <t>Финансовая оценка результата, тыс. руб.</t>
  </si>
  <si>
    <t xml:space="preserve">Краткое обоснование необходимости применения меры </t>
  </si>
  <si>
    <t>Освобождение от уплаты земельного налога МБУК «Вавожская ЦБС»</t>
  </si>
  <si>
    <t>Объем предоставленной налоговой льготы</t>
  </si>
  <si>
    <t xml:space="preserve">Исключение встречных финансовых потоков: средства на уплату земельного налога не учитываются при расчете объема субсидии на выполнение муниципального задания </t>
  </si>
  <si>
    <t>Освобождение от уплаты земельного налога МБУК "Вавожский РДК"</t>
  </si>
  <si>
    <t>Освобождение от уплаты земельного налога МБУК "Вавожский РКМ"</t>
  </si>
  <si>
    <t>Освобождение от уплаты земельного налога МБУК "ВавожскийЦДПИиР"</t>
  </si>
  <si>
    <t>Освобождение от уплаты земельного налога Отдел культуры Администрации МО "Вавожский район"</t>
  </si>
  <si>
    <t>2021 год</t>
  </si>
  <si>
    <t>Доля клубных формирований для детей и подростков от общего числа клубных формирований</t>
  </si>
  <si>
    <t>процент</t>
  </si>
  <si>
    <t>Уплата земельного налога</t>
  </si>
  <si>
    <t>Уплата налога на имущество,</t>
  </si>
  <si>
    <t>0320160630</t>
  </si>
  <si>
    <t>611</t>
  </si>
  <si>
    <t>0330160630</t>
  </si>
  <si>
    <t>Уплата налога на имущество,земельный налог</t>
  </si>
  <si>
    <t>0340062  0346062     0340160630</t>
  </si>
  <si>
    <t>Проведение культурно-массовых меропртиятий МБУК «Вавожский РДК»  в соответствии с муниципальным заданием. Ежегодно планируется проведение не менее  1650 культурно-массовых мероприятий.</t>
  </si>
  <si>
    <t>Организация деятельности клубных формирования МБУК «Вавожский РДК» в соответствии с муниципальным заданием.165 формирований</t>
  </si>
  <si>
    <t>Ежегодное проведение 12 обучающих мероприятий</t>
  </si>
  <si>
    <t>Создание(реконструкция) и капитальный ремонт учреждений культурно-досугового типа в сельской местности</t>
  </si>
  <si>
    <t>250 мероприятий в год</t>
  </si>
  <si>
    <t>Организация и проведение мероприятий с целью продвижения чтения, повышения информационной культуры, организации досуга и популяризации различных областей знания в рамках программы "Язык,Культура,Чтение"</t>
  </si>
  <si>
    <t>200 мероприятий</t>
  </si>
  <si>
    <t>Организация и проведение мероприятий тематической направленности, таких как : "Время детское"  экологическое просвещение в библотеках,  памятные даты военной истории,  формирование ЗОЖ.</t>
  </si>
  <si>
    <t>Организация и ведение папок-накопителей "Летопись села"</t>
  </si>
  <si>
    <t>Сохранение и развитие  традиционных видов художественных промыслов и ремесел: традиционное ткачество, столярно-токарное ремесло, костюмная кукла, лоскутное шитье, художественная обработка лозы.</t>
  </si>
  <si>
    <t xml:space="preserve">Работа по выявлению,изучению,сохранению, развитию и популяризации объектов нематериального и материального культкрного наследия народов РФ в области традиционной  народной культуры. </t>
  </si>
  <si>
    <t>Замена окон,дверей,приобретение оргтехники,оборудования и инвентаря</t>
  </si>
  <si>
    <t>Приобретение офисной мебели,улучшение условий труда, улучшение материально-технического обеспечения</t>
  </si>
  <si>
    <t>Обеспечение развития и укрепления материально-технической базы домов культуры, расположенных в населенных пунктах с числом жителей до 50 тысяч человек</t>
  </si>
  <si>
    <t>ремонтные работы (текущий ремонт) в отношении зданий домов культуры (и их филиалов), расположенных в населенных пунктах с числом жителей до 50 тысяч человек</t>
  </si>
  <si>
    <t>Развитие и укрепление материально-технической базы домов культуры, расположенных в населенных пунктах с числом жителей до 50 тысяч человек</t>
  </si>
  <si>
    <t>0310160630</t>
  </si>
  <si>
    <t>03204L4670</t>
  </si>
  <si>
    <t>612</t>
  </si>
  <si>
    <t>А1</t>
  </si>
  <si>
    <t>032А155190</t>
  </si>
  <si>
    <t>2022 год</t>
  </si>
  <si>
    <t>2023 год</t>
  </si>
  <si>
    <t>2024 год</t>
  </si>
  <si>
    <t>03102L5190</t>
  </si>
  <si>
    <t>03202L4670</t>
  </si>
  <si>
    <t>0340161630</t>
  </si>
  <si>
    <t>Число посещений организаций культуры, за исключением республиканских</t>
  </si>
  <si>
    <t>Организация и проведение культурно-массовых мероприятий (фестиваль, конкурсы, выставки, экскурсии,смотры)</t>
  </si>
  <si>
    <t>Организация и проведение культурно-массового мероприятия (Мастер-классы)</t>
  </si>
  <si>
    <t>Проведение мастер-классов по ДПИ и ремеслам.</t>
  </si>
  <si>
    <t>Система виденаблюдения, приобретение самосрабатываемых устройств пожаротушения, оборудование оконо первого этажа запорно-механическими устройствами</t>
  </si>
  <si>
    <t>Проведение пленера Музей им.Г.Чайникова "На родине К.Герда"</t>
  </si>
  <si>
    <t>Рост и популяризация реалистичного направления в современном изобразительном искусстве.Популяризация имени художника Г.Чайникова.Проведение мероприятий 1 раз в 2 года июнь-июль</t>
  </si>
  <si>
    <t>количество культурно-массовых мероприятий(мастер-классы,мастер-показы))</t>
  </si>
  <si>
    <t xml:space="preserve"> количествокультурно-массовых  мероприятий (выставок, фестивалей, праздников, конкурсов)</t>
  </si>
  <si>
    <t>число посещений Дома ремесел,за исключением республиканских мероприятий</t>
  </si>
  <si>
    <t>Проведение культурно-массовых мероприятий</t>
  </si>
  <si>
    <t>Количество мероприятий(выставки,фестивали,праздники,конкурсы)</t>
  </si>
  <si>
    <t>Количество мероприятий(мастер-классы,мастер-показы0</t>
  </si>
  <si>
    <t>оказание туристско-информационных услуг удаленно через сеть "интернет", бесплатно количество посещений</t>
  </si>
  <si>
    <t>оказание туристско-информационных услуг, в стационарных условиях, бесплатно</t>
  </si>
  <si>
    <t xml:space="preserve">         </t>
  </si>
  <si>
    <t>Число посещений библиотек, за исключением республиканских</t>
  </si>
  <si>
    <t xml:space="preserve"> Увеличение количества выставочных проектов</t>
  </si>
  <si>
    <t>оказание туристско-информационных услуг (удаленно через сеть "интернет" и в стационарных условиях)</t>
  </si>
  <si>
    <t>Уплата  земельного налога</t>
  </si>
  <si>
    <t>уплата налогов на имущество организации</t>
  </si>
  <si>
    <t>уплата земельного налога</t>
  </si>
  <si>
    <t>Число посещений музеев, за исключением республиканских</t>
  </si>
  <si>
    <t>03.1.01, 03.1.01.02, 03.1.01.03, 03.1.01.04,03.1.05,03.1.06,03.1.07,03.1.08</t>
  </si>
  <si>
    <t>03.1.03,03.1.02,03.1.07</t>
  </si>
  <si>
    <t>03.1.05,03.1.06</t>
  </si>
  <si>
    <t>03.1.02,03.1.03</t>
  </si>
  <si>
    <t>03.1.01,03.1.02,03.1.03,03.1.04</t>
  </si>
  <si>
    <t>03.1.01.02, 03.1.01.05, 03.1.01.06, 03.1.01.07,03.1.08</t>
  </si>
  <si>
    <t>03.1.01,03.1.01.02,03.1.03, 03.1.01.04, 03.1.01.05,03.1.06,03.1.07, 03.1.01.08</t>
  </si>
  <si>
    <t>03.2.01,03.2.02,03.2.03,.03.204,.03.2.05,03.2.06</t>
  </si>
  <si>
    <t>03.2.01, 03.2.01.02, 03.2.01.04, 03.2.01.08</t>
  </si>
  <si>
    <t>03.1.01,03.1.02,03.1.03,03.1.04,03.1.05,03.1.06,03.1.07,03.1.08</t>
  </si>
  <si>
    <t>03.4.01.01, 03.4.01.02, 3.4.01.03,03.1.04,03.1.05</t>
  </si>
  <si>
    <t>03.06.</t>
  </si>
  <si>
    <t xml:space="preserve">О310161740                                                         </t>
  </si>
  <si>
    <t xml:space="preserve">0330161740   </t>
  </si>
  <si>
    <t>0340161740</t>
  </si>
  <si>
    <t>Уплата налога на имущество, налога на землю</t>
  </si>
  <si>
    <t>42 выставки, экспозиции</t>
  </si>
  <si>
    <t>Деятельность мини-музеев "Летопись истории", "История села"</t>
  </si>
  <si>
    <t>Размещено 27 публикации в райнной газете "Авангард"</t>
  </si>
  <si>
    <t>На официальном сайте размещено 182 публикации.Размещено 542 рекламных информаций: информационный стенд "библиотека информирует"; Рекламная афиша "Библиотека. Ru", афиши - приглашения  по селу</t>
  </si>
  <si>
    <t>информирование населения через официальный сайт, информационные стенды.</t>
  </si>
  <si>
    <t>Удовлетворенность населения качеством и доступностью услуг составляет -94,7%</t>
  </si>
  <si>
    <t>в электронный каталог  занесено 766 записей</t>
  </si>
  <si>
    <t>Федеральный бюджет -10316 руб.; Республиканский бюджет -12929 руб. ;руб.Периодика на 20210  руб.  Всего поступило 685 экз.</t>
  </si>
  <si>
    <t>Официальный сайт МБУК"Вавожский РДК", официальный сайт МО "Вавожский район" раздел "Культура",страница в соц.сетях - "В контакте", "Одноклассники".Светодиодный уличный экран табло "Бегущая строка".</t>
  </si>
  <si>
    <t>Размещение анонсов на крупные мероприятия, публикации в газете "Авангард"</t>
  </si>
  <si>
    <t xml:space="preserve">2019 год </t>
  </si>
  <si>
    <t xml:space="preserve">Выполнение методической работы в установленной сфере деятельности; </t>
  </si>
  <si>
    <t>Обеспечение развития и укрепления материально-технической базы домов культуры, в населенных пунктах с числом жителей до 50 тысяч человек</t>
  </si>
  <si>
    <t>Федеральный  проект «Культурная среда»</t>
  </si>
  <si>
    <t>методическая помощь филиалам</t>
  </si>
  <si>
    <t xml:space="preserve"> Ежегодно планируется 300 консультаций</t>
  </si>
  <si>
    <t>0310161610</t>
  </si>
  <si>
    <t>03101S8620</t>
  </si>
  <si>
    <t>0310108620</t>
  </si>
  <si>
    <t>0320161740</t>
  </si>
  <si>
    <t xml:space="preserve">0320100450       </t>
  </si>
  <si>
    <t>0340100450</t>
  </si>
  <si>
    <t>0360108620</t>
  </si>
  <si>
    <t xml:space="preserve">Интеллектуальная игра на удмуртском языке - «Шудком» 3 раза в год; Проведение цикла мероприятий «Артэ улӥськом но…»за 2019 год состоялось 3 встречи, гостями которых стали актрисы удмуртского драматического театра, народная умелица, мастерица-рукодельница;Районный гердовские чтения «Вылись кизё на муосме»;«Рождественская мастерская» - мастер-класс по изготовлению ёлочных игрушек;«Зиму провожаем - весну встречаем!» - масленичные гуляния;«Пасхальный сувенир» - мастер-класс по изготовлению пасхальных открыток; Новогоднее представление на удмуртском языке «Пӧртмо пуйы»; Новогодняя сказка «Как колобок за ёлочкой ходил»;Конкурс на самые лучшие сани«Сани удалые»;«Новогодняя фабрика» мастер – класс по изготовлению новогодней игрушки; Мастер – класс на День Святого Валентина, оберег- куклы «Неразлучники»; Недетские вопросы, встреча с интересным человеком – «Дарали Лёли»;Установка информационных щитов в центре села Вавож около 8исторических зданий; Пешая экскурсия «Дорога к храму»; Митинг посвященный дню памяти, поэта и этнографа Кузебая  Герда;Интерактивное занятие «Святые воины» 
   Интерактивное занятие «Дружба-главное чудо»; «Святой Николай Чудотворец»;Совместная работа с КЦСОН Вавожского района, «Пельменный батл» в рамках международного Дня пельменя; Экскурсионные тур для школьников из гимназии им.К.Герда, г.Ижевск.
«Арлыдоослэн калык куспо нуналзылы ужрад» развлекательнаяТворческие мастерклассы — «Весенние цветы»; Районный квест «Широкая Масленница»; масленичные посиделки для школьников; Республиканская акция «Музейная неделя», Всероссийская акция «Ночь в музее»; программа ко дню пожилого человека; Экскурсии по выставкам для граждан пожилого возраста совместно с КЦСОН Вавожского района ;Международный Этно-футуристический симпозиум визуального искусства «Докъя»; Велопробег «За отвагу», посвященный 100-летию; выездные мастер-классы по батику и акварели; персональные выставки:  «Дыхание зимы» А.Вычугжанин, «Наследник рода Тукля» Г.Сидорова, «Инкрустация сознания» Ленара Дуэсо, «звезды ближе чем есть» Е.Мензариповой; Межрайонный конкурс к 180-летию П.И. Чайковского «Рисую музыку»;
  </t>
  </si>
  <si>
    <t>количество мероприятий (фестивалей, праздников и т.д)</t>
  </si>
  <si>
    <t>Организация комплексного туристического обслуживания</t>
  </si>
  <si>
    <t>Организация и проведение на территории области туристских событийных мероприятий, инфотуров, социальных туров и экскурсий</t>
  </si>
  <si>
    <t>Рост объема платных туристских услуг,оказанных населению и объема внутреннего туристического потока</t>
  </si>
  <si>
    <t>03.3.04,03.3.04.01,03.3.04.02</t>
  </si>
  <si>
    <t>Обеспечение межнационального мира и согласия,гармонизации межнациональных (межэтнических) отношений</t>
  </si>
  <si>
    <t>Деятельность по организации и обеспечению межнационального мира и согласия,гармонизации межнациональных (межэтнических) отношений: популяризация удмуртской культуры и удмуртского языка</t>
  </si>
  <si>
    <t>Обеспечение межнационального мира и согласия,гармонизации межнациональных (межэтнических) отношений (софинансирование программы)</t>
  </si>
  <si>
    <t>Деятельность по организации и обеспечению межнационального мира и согласия,гармонизации межнациональных (межэтнических) отношений (софинансирование программы): популяризация удмуртской культуры и удмуртского языка</t>
  </si>
  <si>
    <t>3102S5330</t>
  </si>
  <si>
    <t>к Постановлению Администрации муниципального</t>
  </si>
  <si>
    <t xml:space="preserve">Приложение 3 </t>
  </si>
  <si>
    <t>Мероприятия по модернизации библиотек в части комплектования книжных фондов библиотек муниципальных образований</t>
  </si>
  <si>
    <t>Модернизация библиотечного пространства</t>
  </si>
  <si>
    <t>Создание модельной муниципальной библиотеки</t>
  </si>
  <si>
    <t>к Постановлению Администрации муниципального образования "Муниципальный округ Вавожский район Удмуртской Республики" от 09.02.2022г. №196</t>
  </si>
  <si>
    <t>образования "Муниципальный округ Вавожский район Удмуртской Республики" от 09.02.2022г. №196</t>
  </si>
  <si>
    <t>031025519F</t>
  </si>
  <si>
    <t xml:space="preserve">03202S8810 </t>
  </si>
  <si>
    <t xml:space="preserve">0320261620 0320261240 03202S0140 03202R0140 0320250140  </t>
  </si>
  <si>
    <t>0320262340</t>
  </si>
  <si>
    <t>Отдел культуры Администрации Вавожского района, МБУК "Вавожская ЦБС"</t>
  </si>
  <si>
    <t>Отдел культуры Администрации Вавожского района, МБУК "Вавожский РДК"</t>
  </si>
  <si>
    <t>Отдел культуры Администрации Вавожского района", МБУК "Вавожский РКМ"</t>
  </si>
  <si>
    <t>Отдел культуры Администрации Вавожского района, МБУК "Вавожский ЦДПИиР"</t>
  </si>
  <si>
    <t>Отдел культуры Администрации Вавожского  района"</t>
  </si>
  <si>
    <t>Отдел культуры Администрации Вавожского района</t>
  </si>
  <si>
    <t>МБУК "Вавожская ЦБС", Отдел культуры Администрации Вавожского района</t>
  </si>
  <si>
    <t>Отдел культуры Администрации Вавожского района, отдел по делам молодежи , физической культуре и спорту</t>
  </si>
  <si>
    <t xml:space="preserve">«Развитие культуры и туризма Вавожского района» на 2015-2025 годы </t>
  </si>
  <si>
    <t xml:space="preserve">«Развитие культуры и туризма  Вавожского района» на 2015-2025 годы </t>
  </si>
  <si>
    <t xml:space="preserve">0320208810 </t>
  </si>
  <si>
    <t>0320261640</t>
  </si>
  <si>
    <t>121</t>
  </si>
  <si>
    <t>Отдел культуры Администрации муниципального образования "Муниципальный округ Вавожский район Удмуртской Республики", Администрация муниципального образования "Муниципальный округ Вавожский район Удмуртской Республики"</t>
  </si>
  <si>
    <t>Отдел культуры Администрации Вавожского района, МБУК "Вавожский РДК", Администрация Муниципального образования "Муниципальный округ Вавожский район Удмуртской Республики"</t>
  </si>
  <si>
    <t>127       121</t>
  </si>
  <si>
    <t>О8   08</t>
  </si>
  <si>
    <t>О1   01</t>
  </si>
  <si>
    <t>0370160630</t>
  </si>
  <si>
    <t xml:space="preserve">0370160030  </t>
  </si>
  <si>
    <t xml:space="preserve">0370360620                                  </t>
  </si>
  <si>
    <t>127  121</t>
  </si>
  <si>
    <t>О8  08</t>
  </si>
  <si>
    <t>О1  01</t>
  </si>
  <si>
    <t>Реализация установленных полномочий (функций) Отдела культуры  Администрации Вавожского района</t>
  </si>
  <si>
    <t>612,      244</t>
  </si>
  <si>
    <t>0370000000</t>
  </si>
  <si>
    <t xml:space="preserve">111                   119            244,852   853,112 247         </t>
  </si>
  <si>
    <t>к Постановлению Администрации муниципального образования "Муниципальный округ Вавожский район Удмуртской Республики" от 11.05.2022г. №581</t>
  </si>
  <si>
    <t>,</t>
  </si>
  <si>
    <t>622,612,244</t>
  </si>
  <si>
    <t>Количество экземпляров новых поступлений в библиотечные фонды публичных библиотек Вавожского района на 100 человек населения</t>
  </si>
  <si>
    <t xml:space="preserve">121                   129                  244          </t>
  </si>
  <si>
    <t>Экскурсии в музее -400, экскурсии вне музея - 49</t>
  </si>
  <si>
    <t xml:space="preserve">Афиши на крупные мероприятия на рекламных щитах - 20 шт </t>
  </si>
  <si>
    <t>Анонсы не выставляются с 2021 года,только новости</t>
  </si>
  <si>
    <t>Опубликовано 41 публикаций об организации культурно-досуговой деятельности</t>
  </si>
  <si>
    <t>Мониторинг Министерства культуры Удмуртской Республики проводится ежегодно в ноябре до 15 числа</t>
  </si>
  <si>
    <t>ремонт Гурезь-Пудгинского СДК</t>
  </si>
  <si>
    <t>мероприятия по реконструкции и (или) капитальному ремонту в 2021 г. не было</t>
  </si>
  <si>
    <t>В рамках федерального проекта партии "Единая Россия"-"Культура малой Родины"и национального проекта "Культура" начался ремонт Гурезь-Пудгинского СДК</t>
  </si>
  <si>
    <t>Укрепление материально-технической базы и безопасности деятельности культурно-досуговых учреждений культуры</t>
  </si>
  <si>
    <t>Сохранение , использование и популяризаци объектов культурного наследия</t>
  </si>
  <si>
    <t>Укрепление  материально технической базы и безопасности деятельности учреждения.</t>
  </si>
  <si>
    <t>22</t>
  </si>
  <si>
    <t xml:space="preserve"> Администрация муниципального образования "Вавожский район, МБУК "Вавожский ЦДПИиР",МБУК "Вавожский РДК"</t>
  </si>
  <si>
    <t xml:space="preserve">Освобождение от уплаты земельного налога </t>
  </si>
  <si>
    <t>Проведение праздников и мероприятий</t>
  </si>
  <si>
    <t>Федеральный проект "Культурная среда"</t>
  </si>
  <si>
    <t>Укрепление материально технической базы и безопасности деятельности учреждения</t>
  </si>
  <si>
    <t>Обеспечение всех филиалов МБУК «Вавожская ЦБС» доступом к информационно-телекоммуникационной сети «Интернет», приобретение необходимого оборудования и обучение сотрудников МБУК «Вавожская ЦБС»</t>
  </si>
  <si>
    <t>Проведение на территории области туристских событийных мероприятий</t>
  </si>
  <si>
    <t>Проведение платных туристских услуг</t>
  </si>
  <si>
    <t xml:space="preserve">Запланированно 26 выставок из запланированных 26 -7 выставок из собственных фондов,3 выставок из собственных фондов +привлеченные фонды, 10 - из фондов других музеев, </t>
  </si>
  <si>
    <t>Запланированно 4 выставки вне музея, 1- передвижная выставка,2- на сайте</t>
  </si>
  <si>
    <t xml:space="preserve">«Развитие культуры и туризма Вавожского района» на 2015-2024годы </t>
  </si>
  <si>
    <t>2015-2024 годы</t>
  </si>
  <si>
    <t xml:space="preserve">на 2015-2024 годы </t>
  </si>
  <si>
    <t xml:space="preserve"> Вавожского района» на 2015-2024 годы </t>
  </si>
  <si>
    <t xml:space="preserve">Вавожского района» на 2015-2024 годы </t>
  </si>
  <si>
    <t>Отдел культуры Администрации Вавожского района», МБУК «Вавожский РДК», МБУК «Вавожская ЦБС», МБУК «Вавожский ЦДПИиР»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</si>
</sst>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_р_._-;\-* #,##0_р_._-;_-* \-??_р_._-;_-@_-"/>
    <numFmt numFmtId="166" formatCode="0.0"/>
    <numFmt numFmtId="167" formatCode="#\ ?/?"/>
  </numFmts>
  <fonts count="2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i/>
      <sz val="10"/>
      <name val="Times New Roman"/>
      <family val="1"/>
      <charset val="204"/>
    </font>
    <font>
      <sz val="8.5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.5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ill="0" applyBorder="0" applyAlignment="0" applyProtection="0"/>
  </cellStyleXfs>
  <cellXfs count="743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3" fillId="0" borderId="0" xfId="1" applyFont="1" applyFill="1" applyAlignment="1"/>
    <xf numFmtId="0" fontId="1" fillId="0" borderId="0" xfId="1"/>
    <xf numFmtId="0" fontId="3" fillId="0" borderId="0" xfId="1" applyFont="1" applyFill="1" applyAlignment="1">
      <alignment vertical="top" wrapText="1"/>
    </xf>
    <xf numFmtId="0" fontId="4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/>
    </xf>
    <xf numFmtId="3" fontId="10" fillId="2" borderId="1" xfId="1" applyNumberFormat="1" applyFont="1" applyFill="1" applyBorder="1" applyAlignment="1">
      <alignment horizontal="center" vertical="center"/>
    </xf>
    <xf numFmtId="0" fontId="9" fillId="0" borderId="0" xfId="1" applyFont="1"/>
    <xf numFmtId="164" fontId="2" fillId="2" borderId="1" xfId="1" applyNumberFormat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left" vertical="center"/>
    </xf>
    <xf numFmtId="49" fontId="14" fillId="0" borderId="1" xfId="1" applyNumberFormat="1" applyFont="1" applyFill="1" applyBorder="1" applyAlignment="1">
      <alignment horizontal="left" vertical="top"/>
    </xf>
    <xf numFmtId="0" fontId="14" fillId="0" borderId="1" xfId="1" applyFont="1" applyFill="1" applyBorder="1" applyAlignment="1">
      <alignment horizontal="left" vertical="top"/>
    </xf>
    <xf numFmtId="0" fontId="2" fillId="0" borderId="1" xfId="1" applyFont="1" applyFill="1" applyBorder="1" applyAlignment="1">
      <alignment vertical="center" wrapText="1"/>
    </xf>
    <xf numFmtId="1" fontId="2" fillId="0" borderId="1" xfId="1" applyNumberFormat="1" applyFont="1" applyFill="1" applyBorder="1" applyAlignment="1">
      <alignment vertical="center" wrapText="1"/>
    </xf>
    <xf numFmtId="165" fontId="2" fillId="0" borderId="1" xfId="2" applyNumberFormat="1" applyFont="1" applyFill="1" applyBorder="1" applyAlignment="1" applyProtection="1">
      <alignment vertical="center" wrapText="1"/>
    </xf>
    <xf numFmtId="165" fontId="2" fillId="0" borderId="1" xfId="2" applyNumberFormat="1" applyFont="1" applyFill="1" applyBorder="1" applyAlignment="1" applyProtection="1">
      <alignment vertical="center"/>
    </xf>
    <xf numFmtId="0" fontId="2" fillId="0" borderId="1" xfId="1" applyFont="1" applyFill="1" applyBorder="1" applyAlignment="1">
      <alignment vertical="center"/>
    </xf>
    <xf numFmtId="49" fontId="13" fillId="0" borderId="1" xfId="1" applyNumberFormat="1" applyFont="1" applyFill="1" applyBorder="1" applyAlignment="1">
      <alignment horizontal="left" vertical="top"/>
    </xf>
    <xf numFmtId="1" fontId="2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11" fillId="0" borderId="0" xfId="1" applyFont="1"/>
    <xf numFmtId="0" fontId="3" fillId="0" borderId="0" xfId="1" applyFont="1" applyFill="1" applyAlignment="1">
      <alignment vertical="top"/>
    </xf>
    <xf numFmtId="0" fontId="6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14" fillId="0" borderId="3" xfId="1" applyFont="1" applyFill="1" applyBorder="1" applyAlignment="1">
      <alignment horizontal="center" vertical="top"/>
    </xf>
    <xf numFmtId="0" fontId="6" fillId="0" borderId="3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/>
    </xf>
    <xf numFmtId="3" fontId="14" fillId="0" borderId="3" xfId="1" applyNumberFormat="1" applyFont="1" applyFill="1" applyBorder="1" applyAlignment="1">
      <alignment horizontal="center" vertical="top"/>
    </xf>
    <xf numFmtId="3" fontId="14" fillId="0" borderId="3" xfId="1" applyNumberFormat="1" applyFont="1" applyFill="1" applyBorder="1" applyAlignment="1">
      <alignment horizontal="center" vertical="top" wrapText="1"/>
    </xf>
    <xf numFmtId="164" fontId="14" fillId="0" borderId="3" xfId="1" applyNumberFormat="1" applyFont="1" applyFill="1" applyBorder="1" applyAlignment="1">
      <alignment horizontal="center" vertical="top"/>
    </xf>
    <xf numFmtId="0" fontId="6" fillId="0" borderId="4" xfId="1" applyFont="1" applyFill="1" applyBorder="1" applyAlignment="1">
      <alignment horizontal="center" vertical="top" wrapText="1"/>
    </xf>
    <xf numFmtId="164" fontId="1" fillId="0" borderId="0" xfId="1" applyNumberFormat="1"/>
    <xf numFmtId="0" fontId="15" fillId="0" borderId="3" xfId="1" applyFont="1" applyBorder="1" applyAlignment="1">
      <alignment horizontal="center" vertical="top"/>
    </xf>
    <xf numFmtId="3" fontId="15" fillId="0" borderId="3" xfId="1" applyNumberFormat="1" applyFont="1" applyBorder="1" applyAlignment="1">
      <alignment horizontal="center" vertical="top"/>
    </xf>
    <xf numFmtId="0" fontId="15" fillId="0" borderId="4" xfId="1" applyFont="1" applyBorder="1" applyAlignment="1">
      <alignment horizontal="center" vertical="top" wrapText="1"/>
    </xf>
    <xf numFmtId="3" fontId="15" fillId="0" borderId="4" xfId="1" applyNumberFormat="1" applyFont="1" applyBorder="1" applyAlignment="1">
      <alignment horizontal="center" vertical="top" wrapText="1"/>
    </xf>
    <xf numFmtId="3" fontId="15" fillId="0" borderId="4" xfId="1" applyNumberFormat="1" applyFont="1" applyBorder="1" applyAlignment="1">
      <alignment horizontal="center" vertical="top"/>
    </xf>
    <xf numFmtId="0" fontId="15" fillId="0" borderId="3" xfId="1" applyFont="1" applyBorder="1" applyAlignment="1">
      <alignment horizontal="center" vertical="top" wrapText="1"/>
    </xf>
    <xf numFmtId="3" fontId="14" fillId="0" borderId="3" xfId="1" applyNumberFormat="1" applyFont="1" applyBorder="1" applyAlignment="1">
      <alignment horizontal="center" vertical="top"/>
    </xf>
    <xf numFmtId="0" fontId="1" fillId="0" borderId="3" xfId="1" applyBorder="1"/>
    <xf numFmtId="3" fontId="15" fillId="0" borderId="3" xfId="1" applyNumberFormat="1" applyFont="1" applyBorder="1" applyAlignment="1">
      <alignment horizontal="center" vertical="top" wrapText="1"/>
    </xf>
    <xf numFmtId="0" fontId="15" fillId="0" borderId="3" xfId="1" applyFont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top"/>
    </xf>
    <xf numFmtId="0" fontId="15" fillId="0" borderId="3" xfId="1" applyFont="1" applyFill="1" applyBorder="1" applyAlignment="1">
      <alignment horizontal="center" vertical="top" wrapText="1"/>
    </xf>
    <xf numFmtId="166" fontId="6" fillId="0" borderId="3" xfId="1" applyNumberFormat="1" applyFont="1" applyFill="1" applyBorder="1" applyAlignment="1">
      <alignment horizontal="center" vertical="top"/>
    </xf>
    <xf numFmtId="49" fontId="6" fillId="0" borderId="3" xfId="1" applyNumberFormat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top" wrapText="1"/>
    </xf>
    <xf numFmtId="0" fontId="2" fillId="0" borderId="0" xfId="1" applyFont="1" applyFill="1" applyAlignment="1"/>
    <xf numFmtId="0" fontId="10" fillId="0" borderId="0" xfId="1" applyFont="1"/>
    <xf numFmtId="0" fontId="8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17" fillId="0" borderId="1" xfId="1" applyFont="1" applyFill="1" applyBorder="1" applyAlignment="1">
      <alignment horizontal="left" vertical="top"/>
    </xf>
    <xf numFmtId="0" fontId="1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top"/>
    </xf>
    <xf numFmtId="164" fontId="8" fillId="0" borderId="1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vertical="top" wrapText="1"/>
    </xf>
    <xf numFmtId="166" fontId="10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horizontal="center" vertical="top"/>
    </xf>
    <xf numFmtId="164" fontId="2" fillId="2" borderId="0" xfId="1" applyNumberFormat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left" vertical="center" wrapText="1"/>
    </xf>
    <xf numFmtId="164" fontId="8" fillId="3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 wrapText="1" inden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2" fillId="3" borderId="1" xfId="1" applyFont="1" applyFill="1" applyBorder="1" applyAlignment="1">
      <alignment vertical="center" wrapText="1"/>
    </xf>
    <xf numFmtId="166" fontId="10" fillId="0" borderId="1" xfId="1" applyNumberFormat="1" applyFont="1" applyBorder="1" applyAlignment="1">
      <alignment horizontal="center" vertical="center"/>
    </xf>
    <xf numFmtId="166" fontId="2" fillId="3" borderId="1" xfId="1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166" fontId="8" fillId="3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Alignment="1"/>
    <xf numFmtId="0" fontId="19" fillId="0" borderId="0" xfId="1" applyFont="1" applyAlignment="1">
      <alignment horizontal="left"/>
    </xf>
    <xf numFmtId="0" fontId="1" fillId="0" borderId="0" xfId="1" applyAlignment="1">
      <alignment horizontal="left"/>
    </xf>
    <xf numFmtId="0" fontId="3" fillId="0" borderId="0" xfId="1" applyFont="1" applyFill="1" applyAlignment="1">
      <alignment horizontal="left"/>
    </xf>
    <xf numFmtId="0" fontId="1" fillId="0" borderId="0" xfId="1" applyAlignment="1">
      <alignment horizontal="left" wrapText="1"/>
    </xf>
    <xf numFmtId="0" fontId="19" fillId="0" borderId="0" xfId="1" applyFont="1" applyAlignment="1">
      <alignment horizontal="left" wrapText="1"/>
    </xf>
    <xf numFmtId="0" fontId="6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top"/>
    </xf>
    <xf numFmtId="0" fontId="6" fillId="0" borderId="1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20" fillId="0" borderId="0" xfId="1" applyFont="1" applyFill="1"/>
    <xf numFmtId="0" fontId="21" fillId="0" borderId="0" xfId="1" applyFont="1" applyFill="1" applyAlignment="1"/>
    <xf numFmtId="0" fontId="19" fillId="0" borderId="0" xfId="1" applyFont="1"/>
    <xf numFmtId="0" fontId="6" fillId="0" borderId="23" xfId="1" applyFont="1" applyFill="1" applyBorder="1" applyAlignment="1">
      <alignment horizontal="center" vertical="center" wrapText="1"/>
    </xf>
    <xf numFmtId="49" fontId="7" fillId="0" borderId="23" xfId="1" applyNumberFormat="1" applyFont="1" applyFill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top"/>
    </xf>
    <xf numFmtId="0" fontId="8" fillId="0" borderId="2" xfId="1" applyFont="1" applyFill="1" applyBorder="1" applyAlignment="1">
      <alignment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vertical="center" wrapText="1"/>
    </xf>
    <xf numFmtId="0" fontId="4" fillId="0" borderId="25" xfId="1" applyFont="1" applyFill="1" applyBorder="1" applyAlignment="1">
      <alignment vertical="center" wrapText="1"/>
    </xf>
    <xf numFmtId="49" fontId="2" fillId="0" borderId="23" xfId="1" applyNumberFormat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center" vertical="center" wrapText="1"/>
    </xf>
    <xf numFmtId="0" fontId="14" fillId="0" borderId="24" xfId="1" applyFont="1" applyFill="1" applyBorder="1" applyAlignment="1">
      <alignment horizontal="center" vertical="center" wrapText="1"/>
    </xf>
    <xf numFmtId="49" fontId="6" fillId="0" borderId="23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24" xfId="1" applyFont="1" applyFill="1" applyBorder="1" applyAlignment="1">
      <alignment horizontal="center" vertical="top" wrapText="1"/>
    </xf>
    <xf numFmtId="49" fontId="6" fillId="0" borderId="24" xfId="1" applyNumberFormat="1" applyFont="1" applyFill="1" applyBorder="1" applyAlignment="1">
      <alignment horizontal="center" vertical="top" wrapText="1"/>
    </xf>
    <xf numFmtId="0" fontId="16" fillId="0" borderId="1" xfId="1" applyFont="1" applyFill="1" applyBorder="1" applyAlignment="1">
      <alignment horizontal="left" vertical="top" wrapText="1"/>
    </xf>
    <xf numFmtId="0" fontId="6" fillId="0" borderId="10" xfId="1" applyFont="1" applyFill="1" applyBorder="1" applyAlignment="1">
      <alignment horizontal="center" vertical="top" wrapText="1"/>
    </xf>
    <xf numFmtId="49" fontId="6" fillId="0" borderId="26" xfId="1" applyNumberFormat="1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horizontal="left"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3" xfId="1" applyFont="1" applyFill="1" applyBorder="1" applyAlignment="1">
      <alignment horizontal="center" vertical="top" wrapText="1"/>
    </xf>
    <xf numFmtId="0" fontId="9" fillId="0" borderId="0" xfId="1" applyFont="1" applyAlignment="1">
      <alignment wrapText="1"/>
    </xf>
    <xf numFmtId="0" fontId="6" fillId="0" borderId="12" xfId="1" applyFont="1" applyFill="1" applyBorder="1" applyAlignment="1">
      <alignment horizontal="center" vertical="top"/>
    </xf>
    <xf numFmtId="0" fontId="6" fillId="0" borderId="12" xfId="1" applyFont="1" applyFill="1" applyBorder="1" applyAlignment="1">
      <alignment horizontal="center" vertical="top" wrapText="1"/>
    </xf>
    <xf numFmtId="0" fontId="7" fillId="0" borderId="27" xfId="1" applyFont="1" applyFill="1" applyBorder="1" applyAlignment="1">
      <alignment horizontal="center" vertical="top"/>
    </xf>
    <xf numFmtId="0" fontId="11" fillId="0" borderId="0" xfId="1" applyFont="1" applyAlignment="1">
      <alignment wrapText="1"/>
    </xf>
    <xf numFmtId="49" fontId="6" fillId="0" borderId="28" xfId="1" applyNumberFormat="1" applyFont="1" applyFill="1" applyBorder="1" applyAlignment="1">
      <alignment horizontal="center" vertical="top"/>
    </xf>
    <xf numFmtId="49" fontId="6" fillId="0" borderId="10" xfId="1" applyNumberFormat="1" applyFont="1" applyFill="1" applyBorder="1" applyAlignment="1">
      <alignment horizontal="center" vertical="top"/>
    </xf>
    <xf numFmtId="49" fontId="6" fillId="0" borderId="28" xfId="1" applyNumberFormat="1" applyFont="1" applyFill="1" applyBorder="1" applyAlignment="1">
      <alignment horizontal="left" vertical="top"/>
    </xf>
    <xf numFmtId="49" fontId="6" fillId="0" borderId="10" xfId="1" applyNumberFormat="1" applyFont="1" applyFill="1" applyBorder="1" applyAlignment="1">
      <alignment horizontal="left" vertical="top"/>
    </xf>
    <xf numFmtId="0" fontId="7" fillId="0" borderId="1" xfId="1" applyFont="1" applyFill="1" applyBorder="1" applyAlignment="1">
      <alignment horizontal="left" vertical="top" wrapText="1"/>
    </xf>
    <xf numFmtId="0" fontId="22" fillId="0" borderId="16" xfId="1" applyFont="1" applyFill="1" applyBorder="1" applyAlignment="1">
      <alignment vertical="top"/>
    </xf>
    <xf numFmtId="49" fontId="14" fillId="0" borderId="1" xfId="1" applyNumberFormat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vertical="top" wrapText="1"/>
    </xf>
    <xf numFmtId="0" fontId="15" fillId="0" borderId="0" xfId="1" applyFont="1" applyFill="1" applyBorder="1" applyAlignment="1">
      <alignment vertical="top"/>
    </xf>
    <xf numFmtId="0" fontId="15" fillId="0" borderId="2" xfId="1" applyFont="1" applyFill="1" applyBorder="1" applyAlignment="1">
      <alignment wrapText="1"/>
    </xf>
    <xf numFmtId="0" fontId="23" fillId="0" borderId="29" xfId="1" applyFont="1" applyFill="1" applyBorder="1" applyAlignment="1"/>
    <xf numFmtId="0" fontId="11" fillId="0" borderId="0" xfId="1" applyFont="1" applyAlignment="1"/>
    <xf numFmtId="49" fontId="6" fillId="0" borderId="1" xfId="1" applyNumberFormat="1" applyFont="1" applyFill="1" applyBorder="1" applyAlignment="1">
      <alignment vertical="top"/>
    </xf>
    <xf numFmtId="0" fontId="6" fillId="0" borderId="1" xfId="1" applyFont="1" applyFill="1" applyBorder="1" applyAlignment="1">
      <alignment vertical="top" wrapText="1"/>
    </xf>
    <xf numFmtId="49" fontId="6" fillId="0" borderId="27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/>
    </xf>
    <xf numFmtId="0" fontId="6" fillId="0" borderId="1" xfId="1" applyFont="1" applyFill="1" applyBorder="1" applyAlignment="1">
      <alignment horizontal="justify" vertical="top"/>
    </xf>
    <xf numFmtId="0" fontId="7" fillId="0" borderId="13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top"/>
    </xf>
    <xf numFmtId="0" fontId="7" fillId="0" borderId="24" xfId="1" applyFont="1" applyFill="1" applyBorder="1" applyAlignment="1">
      <alignment horizontal="center" vertical="top" wrapText="1"/>
    </xf>
    <xf numFmtId="0" fontId="15" fillId="0" borderId="23" xfId="1" applyFont="1" applyBorder="1" applyAlignment="1">
      <alignment horizontal="center" vertical="top"/>
    </xf>
    <xf numFmtId="0" fontId="15" fillId="0" borderId="1" xfId="1" applyFont="1" applyBorder="1" applyAlignment="1">
      <alignment horizontal="center" vertical="top"/>
    </xf>
    <xf numFmtId="0" fontId="10" fillId="0" borderId="30" xfId="1" applyFont="1" applyFill="1" applyBorder="1" applyAlignment="1">
      <alignment horizontal="justify" vertical="top" wrapText="1"/>
    </xf>
    <xf numFmtId="0" fontId="10" fillId="0" borderId="31" xfId="1" applyFont="1" applyFill="1" applyBorder="1" applyAlignment="1">
      <alignment horizontal="center" vertical="top" wrapText="1"/>
    </xf>
    <xf numFmtId="0" fontId="10" fillId="0" borderId="32" xfId="1" applyFont="1" applyFill="1" applyBorder="1" applyAlignment="1">
      <alignment horizontal="center" vertical="top" wrapText="1"/>
    </xf>
    <xf numFmtId="49" fontId="15" fillId="0" borderId="33" xfId="1" applyNumberFormat="1" applyFont="1" applyFill="1" applyBorder="1" applyAlignment="1">
      <alignment horizontal="center" vertical="top" wrapText="1"/>
    </xf>
    <xf numFmtId="0" fontId="24" fillId="0" borderId="10" xfId="1" applyFont="1" applyFill="1" applyBorder="1" applyAlignment="1">
      <alignment horizontal="left" vertical="top" wrapText="1"/>
    </xf>
    <xf numFmtId="49" fontId="6" fillId="0" borderId="34" xfId="1" applyNumberFormat="1" applyFont="1" applyFill="1" applyBorder="1" applyAlignment="1">
      <alignment horizontal="center" vertical="top"/>
    </xf>
    <xf numFmtId="49" fontId="6" fillId="0" borderId="35" xfId="1" applyNumberFormat="1" applyFont="1" applyFill="1" applyBorder="1" applyAlignment="1">
      <alignment horizontal="center" vertical="top"/>
    </xf>
    <xf numFmtId="49" fontId="6" fillId="0" borderId="36" xfId="1" applyNumberFormat="1" applyFont="1" applyFill="1" applyBorder="1" applyAlignment="1">
      <alignment horizontal="center" vertical="top"/>
    </xf>
    <xf numFmtId="0" fontId="16" fillId="0" borderId="37" xfId="1" applyFont="1" applyFill="1" applyBorder="1" applyAlignment="1">
      <alignment horizontal="left" vertical="top" wrapText="1"/>
    </xf>
    <xf numFmtId="0" fontId="6" fillId="0" borderId="38" xfId="1" applyFont="1" applyFill="1" applyBorder="1" applyAlignment="1">
      <alignment horizontal="center" vertical="top" wrapText="1"/>
    </xf>
    <xf numFmtId="49" fontId="6" fillId="0" borderId="12" xfId="1" applyNumberFormat="1" applyFont="1" applyFill="1" applyBorder="1" applyAlignment="1">
      <alignment horizontal="center" vertical="top"/>
    </xf>
    <xf numFmtId="0" fontId="10" fillId="0" borderId="39" xfId="1" applyFont="1" applyBorder="1" applyAlignment="1">
      <alignment vertical="top" wrapText="1"/>
    </xf>
    <xf numFmtId="0" fontId="10" fillId="0" borderId="39" xfId="1" applyFont="1" applyBorder="1" applyAlignment="1">
      <alignment horizontal="justify" vertical="top" wrapText="1"/>
    </xf>
    <xf numFmtId="0" fontId="10" fillId="0" borderId="40" xfId="1" applyFont="1" applyBorder="1" applyAlignment="1">
      <alignment horizontal="justify" vertical="top" wrapText="1"/>
    </xf>
    <xf numFmtId="0" fontId="10" fillId="0" borderId="40" xfId="1" applyFont="1" applyBorder="1" applyAlignment="1">
      <alignment vertical="top" wrapText="1"/>
    </xf>
    <xf numFmtId="0" fontId="10" fillId="0" borderId="2" xfId="1" applyFont="1" applyBorder="1" applyAlignment="1">
      <alignment horizontal="justify" vertical="top" wrapText="1"/>
    </xf>
    <xf numFmtId="0" fontId="10" fillId="0" borderId="1" xfId="1" applyFont="1" applyBorder="1" applyAlignment="1">
      <alignment vertical="top" wrapText="1"/>
    </xf>
    <xf numFmtId="14" fontId="6" fillId="0" borderId="24" xfId="1" applyNumberFormat="1" applyFont="1" applyFill="1" applyBorder="1" applyAlignment="1">
      <alignment horizontal="center" vertical="top" wrapText="1"/>
    </xf>
    <xf numFmtId="0" fontId="10" fillId="0" borderId="41" xfId="1" applyFont="1" applyBorder="1" applyAlignment="1">
      <alignment horizontal="justify" vertical="top" wrapText="1"/>
    </xf>
    <xf numFmtId="0" fontId="10" fillId="0" borderId="42" xfId="1" applyFont="1" applyBorder="1" applyAlignment="1">
      <alignment vertical="top" wrapText="1"/>
    </xf>
    <xf numFmtId="0" fontId="10" fillId="0" borderId="10" xfId="1" applyFont="1" applyBorder="1" applyAlignment="1">
      <alignment vertical="top" wrapText="1"/>
    </xf>
    <xf numFmtId="49" fontId="16" fillId="0" borderId="1" xfId="1" applyNumberFormat="1" applyFont="1" applyFill="1" applyBorder="1" applyAlignment="1">
      <alignment vertical="top"/>
    </xf>
    <xf numFmtId="49" fontId="15" fillId="0" borderId="1" xfId="1" applyNumberFormat="1" applyFont="1" applyFill="1" applyBorder="1" applyAlignment="1">
      <alignment horizontal="left" vertical="top"/>
    </xf>
    <xf numFmtId="0" fontId="16" fillId="0" borderId="1" xfId="1" applyFont="1" applyFill="1" applyBorder="1" applyAlignment="1">
      <alignment vertical="top"/>
    </xf>
    <xf numFmtId="164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65" fontId="2" fillId="0" borderId="2" xfId="2" applyNumberFormat="1" applyFont="1" applyFill="1" applyBorder="1" applyAlignment="1" applyProtection="1">
      <alignment vertical="center"/>
    </xf>
    <xf numFmtId="166" fontId="2" fillId="0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2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165" fontId="2" fillId="0" borderId="3" xfId="2" applyNumberFormat="1" applyFont="1" applyFill="1" applyBorder="1" applyAlignment="1" applyProtection="1">
      <alignment vertical="center"/>
    </xf>
    <xf numFmtId="1" fontId="2" fillId="0" borderId="3" xfId="1" applyNumberFormat="1" applyFont="1" applyFill="1" applyBorder="1" applyAlignment="1">
      <alignment vertical="center" wrapText="1"/>
    </xf>
    <xf numFmtId="0" fontId="2" fillId="0" borderId="3" xfId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2" fillId="0" borderId="3" xfId="1" applyFont="1" applyBorder="1" applyAlignment="1">
      <alignment vertical="top"/>
    </xf>
    <xf numFmtId="0" fontId="6" fillId="0" borderId="4" xfId="1" applyFont="1" applyFill="1" applyBorder="1" applyAlignment="1">
      <alignment horizontal="center" vertical="top"/>
    </xf>
    <xf numFmtId="0" fontId="14" fillId="0" borderId="4" xfId="1" applyFont="1" applyFill="1" applyBorder="1" applyAlignment="1">
      <alignment horizontal="center" vertical="top"/>
    </xf>
    <xf numFmtId="0" fontId="23" fillId="0" borderId="3" xfId="1" applyFont="1" applyBorder="1" applyAlignment="1">
      <alignment horizontal="center" vertical="top"/>
    </xf>
    <xf numFmtId="0" fontId="2" fillId="0" borderId="1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166" fontId="1" fillId="0" borderId="0" xfId="1" applyNumberFormat="1"/>
    <xf numFmtId="164" fontId="8" fillId="3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/>
    </xf>
    <xf numFmtId="166" fontId="10" fillId="0" borderId="2" xfId="1" applyNumberFormat="1" applyFont="1" applyBorder="1" applyAlignment="1">
      <alignment horizontal="center" vertical="center"/>
    </xf>
    <xf numFmtId="166" fontId="8" fillId="3" borderId="2" xfId="1" applyNumberFormat="1" applyFont="1" applyFill="1" applyBorder="1" applyAlignment="1">
      <alignment horizontal="center" vertical="center" wrapText="1"/>
    </xf>
    <xf numFmtId="164" fontId="2" fillId="3" borderId="3" xfId="1" applyNumberFormat="1" applyFont="1" applyFill="1" applyBorder="1" applyAlignment="1">
      <alignment horizontal="center" vertical="center" wrapText="1"/>
    </xf>
    <xf numFmtId="164" fontId="8" fillId="3" borderId="3" xfId="1" applyNumberFormat="1" applyFont="1" applyFill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/>
    </xf>
    <xf numFmtId="164" fontId="2" fillId="3" borderId="3" xfId="1" applyNumberFormat="1" applyFont="1" applyFill="1" applyBorder="1" applyAlignment="1">
      <alignment horizontal="center" vertical="center"/>
    </xf>
    <xf numFmtId="166" fontId="8" fillId="3" borderId="3" xfId="1" applyNumberFormat="1" applyFont="1" applyFill="1" applyBorder="1" applyAlignment="1">
      <alignment horizontal="center" vertical="center" wrapText="1"/>
    </xf>
    <xf numFmtId="0" fontId="2" fillId="0" borderId="4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 wrapText="1"/>
    </xf>
    <xf numFmtId="0" fontId="3" fillId="0" borderId="0" xfId="1" applyFont="1" applyFill="1" applyAlignment="1">
      <alignment horizontal="left" vertical="top"/>
    </xf>
    <xf numFmtId="0" fontId="6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26" fillId="0" borderId="0" xfId="1" applyFont="1" applyFill="1"/>
    <xf numFmtId="166" fontId="10" fillId="4" borderId="10" xfId="1" applyNumberFormat="1" applyFont="1" applyFill="1" applyBorder="1" applyAlignment="1">
      <alignment horizontal="center" vertical="top"/>
    </xf>
    <xf numFmtId="166" fontId="10" fillId="4" borderId="3" xfId="1" applyNumberFormat="1" applyFont="1" applyFill="1" applyBorder="1" applyAlignment="1">
      <alignment horizontal="center" vertical="top"/>
    </xf>
    <xf numFmtId="164" fontId="2" fillId="4" borderId="1" xfId="1" applyNumberFormat="1" applyFont="1" applyFill="1" applyBorder="1" applyAlignment="1">
      <alignment horizontal="center" vertical="top"/>
    </xf>
    <xf numFmtId="0" fontId="10" fillId="0" borderId="4" xfId="1" applyFont="1" applyBorder="1" applyAlignment="1">
      <alignment vertical="center"/>
    </xf>
    <xf numFmtId="0" fontId="15" fillId="0" borderId="4" xfId="1" applyFont="1" applyBorder="1" applyAlignment="1">
      <alignment horizontal="center" vertical="top"/>
    </xf>
    <xf numFmtId="164" fontId="2" fillId="0" borderId="10" xfId="1" applyNumberFormat="1" applyFont="1" applyFill="1" applyBorder="1" applyAlignment="1">
      <alignment horizontal="center" vertical="center"/>
    </xf>
    <xf numFmtId="0" fontId="15" fillId="0" borderId="3" xfId="1" applyFont="1" applyBorder="1" applyAlignment="1">
      <alignment vertical="top"/>
    </xf>
    <xf numFmtId="0" fontId="6" fillId="0" borderId="3" xfId="1" applyFont="1" applyFill="1" applyBorder="1" applyAlignment="1">
      <alignment horizontal="center" vertical="top" wrapText="1"/>
    </xf>
    <xf numFmtId="0" fontId="14" fillId="0" borderId="2" xfId="1" applyFont="1" applyFill="1" applyBorder="1" applyAlignment="1">
      <alignment horizontal="left" vertical="top"/>
    </xf>
    <xf numFmtId="0" fontId="2" fillId="0" borderId="13" xfId="1" applyFont="1" applyFill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0" fontId="2" fillId="0" borderId="10" xfId="1" applyFont="1" applyFill="1" applyBorder="1" applyAlignment="1">
      <alignment vertical="center" wrapText="1"/>
    </xf>
    <xf numFmtId="1" fontId="2" fillId="0" borderId="10" xfId="1" applyNumberFormat="1" applyFont="1" applyFill="1" applyBorder="1" applyAlignment="1">
      <alignment vertical="center" wrapText="1"/>
    </xf>
    <xf numFmtId="0" fontId="2" fillId="0" borderId="10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49" fontId="6" fillId="0" borderId="3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49" fontId="6" fillId="4" borderId="1" xfId="1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164" fontId="2" fillId="0" borderId="44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49" fontId="7" fillId="0" borderId="12" xfId="1" applyNumberFormat="1" applyFont="1" applyFill="1" applyBorder="1" applyAlignment="1">
      <alignment horizontal="center" vertical="center"/>
    </xf>
    <xf numFmtId="0" fontId="11" fillId="0" borderId="12" xfId="1" applyFont="1" applyBorder="1" applyAlignment="1">
      <alignment wrapText="1"/>
    </xf>
    <xf numFmtId="0" fontId="6" fillId="0" borderId="3" xfId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vertical="center" wrapText="1"/>
    </xf>
    <xf numFmtId="1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49" fontId="6" fillId="4" borderId="23" xfId="1" applyNumberFormat="1" applyFont="1" applyFill="1" applyBorder="1" applyAlignment="1">
      <alignment horizontal="center" vertical="top"/>
    </xf>
    <xf numFmtId="49" fontId="6" fillId="4" borderId="1" xfId="1" applyNumberFormat="1" applyFont="1" applyFill="1" applyBorder="1" applyAlignment="1">
      <alignment horizontal="center" vertical="top"/>
    </xf>
    <xf numFmtId="0" fontId="6" fillId="4" borderId="1" xfId="1" applyFont="1" applyFill="1" applyBorder="1" applyAlignment="1">
      <alignment horizontal="left" vertical="top" wrapText="1"/>
    </xf>
    <xf numFmtId="0" fontId="6" fillId="4" borderId="1" xfId="1" applyFont="1" applyFill="1" applyBorder="1" applyAlignment="1">
      <alignment horizontal="center" vertical="top" wrapText="1"/>
    </xf>
    <xf numFmtId="0" fontId="1" fillId="4" borderId="0" xfId="1" applyFill="1"/>
    <xf numFmtId="164" fontId="10" fillId="4" borderId="1" xfId="1" applyNumberFormat="1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0" fontId="11" fillId="0" borderId="10" xfId="1" applyFont="1" applyBorder="1" applyAlignment="1">
      <alignment vertical="top" wrapText="1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44" xfId="1" applyNumberFormat="1" applyFont="1" applyFill="1" applyBorder="1" applyAlignment="1">
      <alignment horizontal="center" vertical="center"/>
    </xf>
    <xf numFmtId="3" fontId="2" fillId="0" borderId="4" xfId="1" applyNumberFormat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left" vertical="center"/>
    </xf>
    <xf numFmtId="0" fontId="11" fillId="0" borderId="3" xfId="1" applyFont="1" applyBorder="1" applyAlignment="1">
      <alignment vertical="center" wrapText="1"/>
    </xf>
    <xf numFmtId="0" fontId="2" fillId="4" borderId="2" xfId="1" applyFont="1" applyFill="1" applyBorder="1" applyAlignment="1">
      <alignment vertical="center"/>
    </xf>
    <xf numFmtId="0" fontId="2" fillId="4" borderId="44" xfId="1" applyFont="1" applyFill="1" applyBorder="1" applyAlignment="1">
      <alignment vertical="center"/>
    </xf>
    <xf numFmtId="0" fontId="2" fillId="4" borderId="3" xfId="1" applyFont="1" applyFill="1" applyBorder="1" applyAlignment="1">
      <alignment vertical="center"/>
    </xf>
    <xf numFmtId="0" fontId="14" fillId="4" borderId="3" xfId="1" applyFont="1" applyFill="1" applyBorder="1" applyAlignment="1">
      <alignment horizontal="center" vertical="top"/>
    </xf>
    <xf numFmtId="166" fontId="10" fillId="4" borderId="6" xfId="1" applyNumberFormat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top" wrapText="1"/>
    </xf>
    <xf numFmtId="166" fontId="15" fillId="0" borderId="3" xfId="1" applyNumberFormat="1" applyFont="1" applyBorder="1" applyAlignment="1">
      <alignment horizontal="center" vertical="center"/>
    </xf>
    <xf numFmtId="49" fontId="6" fillId="0" borderId="25" xfId="1" applyNumberFormat="1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justify" vertical="top"/>
    </xf>
    <xf numFmtId="0" fontId="6" fillId="0" borderId="3" xfId="1" applyFont="1" applyFill="1" applyBorder="1" applyAlignment="1">
      <alignment horizontal="justify" vertical="top"/>
    </xf>
    <xf numFmtId="0" fontId="2" fillId="0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6" fillId="0" borderId="55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8" fillId="5" borderId="1" xfId="1" applyFont="1" applyFill="1" applyBorder="1" applyAlignment="1">
      <alignment horizontal="left" vertical="center" wrapText="1"/>
    </xf>
    <xf numFmtId="164" fontId="8" fillId="5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164" fontId="8" fillId="5" borderId="2" xfId="1" applyNumberFormat="1" applyFont="1" applyFill="1" applyBorder="1" applyAlignment="1">
      <alignment horizontal="center" vertical="center" wrapText="1"/>
    </xf>
    <xf numFmtId="164" fontId="8" fillId="5" borderId="7" xfId="1" applyNumberFormat="1" applyFont="1" applyFill="1" applyBorder="1" applyAlignment="1">
      <alignment horizontal="center" vertical="center" wrapText="1"/>
    </xf>
    <xf numFmtId="164" fontId="8" fillId="5" borderId="3" xfId="1" applyNumberFormat="1" applyFont="1" applyFill="1" applyBorder="1" applyAlignment="1">
      <alignment horizontal="center" vertical="center" wrapText="1"/>
    </xf>
    <xf numFmtId="0" fontId="10" fillId="4" borderId="0" xfId="1" applyFont="1" applyFill="1"/>
    <xf numFmtId="4" fontId="2" fillId="5" borderId="1" xfId="1" applyNumberFormat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 applyAlignment="1">
      <alignment horizontal="center" vertical="center" wrapText="1"/>
    </xf>
    <xf numFmtId="164" fontId="2" fillId="5" borderId="44" xfId="1" applyNumberFormat="1" applyFont="1" applyFill="1" applyBorder="1" applyAlignment="1">
      <alignment horizontal="center" vertical="center" wrapText="1"/>
    </xf>
    <xf numFmtId="164" fontId="2" fillId="5" borderId="4" xfId="1" applyNumberFormat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left" vertical="center" wrapText="1" indent="1"/>
    </xf>
    <xf numFmtId="164" fontId="2" fillId="5" borderId="2" xfId="1" applyNumberFormat="1" applyFont="1" applyFill="1" applyBorder="1" applyAlignment="1">
      <alignment horizontal="center" vertical="center"/>
    </xf>
    <xf numFmtId="0" fontId="10" fillId="4" borderId="3" xfId="1" applyFont="1" applyFill="1" applyBorder="1"/>
    <xf numFmtId="0" fontId="10" fillId="4" borderId="3" xfId="1" applyFont="1" applyFill="1" applyBorder="1" applyAlignment="1">
      <alignment vertical="center"/>
    </xf>
    <xf numFmtId="0" fontId="2" fillId="5" borderId="1" xfId="1" applyFont="1" applyFill="1" applyBorder="1" applyAlignment="1">
      <alignment horizontal="left" vertical="top" wrapText="1" indent="1"/>
    </xf>
    <xf numFmtId="164" fontId="2" fillId="5" borderId="3" xfId="1" applyNumberFormat="1" applyFont="1" applyFill="1" applyBorder="1" applyAlignment="1">
      <alignment horizontal="center" vertical="center" wrapText="1"/>
    </xf>
    <xf numFmtId="164" fontId="2" fillId="5" borderId="3" xfId="1" applyNumberFormat="1" applyFont="1" applyFill="1" applyBorder="1" applyAlignment="1">
      <alignment horizontal="center" vertical="center"/>
    </xf>
    <xf numFmtId="164" fontId="10" fillId="4" borderId="2" xfId="1" applyNumberFormat="1" applyFont="1" applyFill="1" applyBorder="1" applyAlignment="1">
      <alignment horizontal="center" vertical="center"/>
    </xf>
    <xf numFmtId="164" fontId="10" fillId="4" borderId="3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vertical="center" wrapText="1"/>
    </xf>
    <xf numFmtId="49" fontId="6" fillId="4" borderId="24" xfId="1" applyNumberFormat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left" wrapText="1"/>
    </xf>
    <xf numFmtId="0" fontId="10" fillId="0" borderId="3" xfId="1" applyFont="1" applyBorder="1" applyAlignment="1">
      <alignment horizontal="center" vertical="center"/>
    </xf>
    <xf numFmtId="0" fontId="10" fillId="4" borderId="6" xfId="1" applyFont="1" applyFill="1" applyBorder="1" applyAlignment="1">
      <alignment vertical="center"/>
    </xf>
    <xf numFmtId="164" fontId="8" fillId="4" borderId="1" xfId="1" applyNumberFormat="1" applyFont="1" applyFill="1" applyBorder="1" applyAlignment="1">
      <alignment horizontal="center" vertical="top"/>
    </xf>
    <xf numFmtId="164" fontId="2" fillId="4" borderId="2" xfId="1" applyNumberFormat="1" applyFont="1" applyFill="1" applyBorder="1" applyAlignment="1">
      <alignment horizontal="center" vertical="top"/>
    </xf>
    <xf numFmtId="166" fontId="10" fillId="4" borderId="4" xfId="1" applyNumberFormat="1" applyFont="1" applyFill="1" applyBorder="1" applyAlignment="1">
      <alignment horizontal="center" vertical="top"/>
    </xf>
    <xf numFmtId="0" fontId="10" fillId="4" borderId="3" xfId="1" applyFont="1" applyFill="1" applyBorder="1" applyAlignment="1">
      <alignment horizontal="center" vertical="top"/>
    </xf>
    <xf numFmtId="164" fontId="2" fillId="4" borderId="43" xfId="1" applyNumberFormat="1" applyFont="1" applyFill="1" applyBorder="1" applyAlignment="1">
      <alignment horizontal="center" vertical="top"/>
    </xf>
    <xf numFmtId="166" fontId="10" fillId="4" borderId="11" xfId="1" applyNumberFormat="1" applyFont="1" applyFill="1" applyBorder="1" applyAlignment="1">
      <alignment horizontal="center" vertical="top" wrapText="1"/>
    </xf>
    <xf numFmtId="166" fontId="10" fillId="4" borderId="3" xfId="1" applyNumberFormat="1" applyFont="1" applyFill="1" applyBorder="1" applyAlignment="1">
      <alignment horizontal="center" vertical="top" wrapText="1"/>
    </xf>
    <xf numFmtId="166" fontId="10" fillId="4" borderId="1" xfId="1" applyNumberFormat="1" applyFont="1" applyFill="1" applyBorder="1" applyAlignment="1">
      <alignment horizontal="center" vertical="top"/>
    </xf>
    <xf numFmtId="166" fontId="10" fillId="4" borderId="3" xfId="1" applyNumberFormat="1" applyFont="1" applyFill="1" applyBorder="1" applyAlignment="1">
      <alignment vertical="top"/>
    </xf>
    <xf numFmtId="164" fontId="2" fillId="4" borderId="0" xfId="1" applyNumberFormat="1" applyFont="1" applyFill="1" applyBorder="1" applyAlignment="1">
      <alignment horizontal="center" vertical="top"/>
    </xf>
    <xf numFmtId="164" fontId="2" fillId="4" borderId="3" xfId="1" applyNumberFormat="1" applyFont="1" applyFill="1" applyBorder="1" applyAlignment="1">
      <alignment horizontal="center" vertical="top"/>
    </xf>
    <xf numFmtId="164" fontId="10" fillId="4" borderId="3" xfId="1" applyNumberFormat="1" applyFont="1" applyFill="1" applyBorder="1" applyAlignment="1">
      <alignment horizontal="center" vertical="top"/>
    </xf>
    <xf numFmtId="164" fontId="8" fillId="4" borderId="43" xfId="1" applyNumberFormat="1" applyFont="1" applyFill="1" applyBorder="1" applyAlignment="1">
      <alignment horizontal="center" vertical="top"/>
    </xf>
    <xf numFmtId="4" fontId="2" fillId="4" borderId="1" xfId="1" applyNumberFormat="1" applyFont="1" applyFill="1" applyBorder="1" applyAlignment="1">
      <alignment horizontal="center" vertical="top"/>
    </xf>
    <xf numFmtId="0" fontId="1" fillId="4" borderId="0" xfId="1" applyFill="1" applyAlignment="1">
      <alignment horizontal="left"/>
    </xf>
    <xf numFmtId="0" fontId="19" fillId="4" borderId="0" xfId="1" applyFont="1" applyFill="1" applyAlignment="1">
      <alignment horizontal="left" wrapText="1"/>
    </xf>
    <xf numFmtId="0" fontId="2" fillId="4" borderId="0" xfId="1" applyFont="1" applyFill="1" applyAlignment="1"/>
    <xf numFmtId="166" fontId="10" fillId="4" borderId="3" xfId="1" applyNumberFormat="1" applyFont="1" applyFill="1" applyBorder="1" applyAlignment="1">
      <alignment horizontal="center" vertical="center"/>
    </xf>
    <xf numFmtId="166" fontId="2" fillId="5" borderId="1" xfId="1" applyNumberFormat="1" applyFont="1" applyFill="1" applyBorder="1" applyAlignment="1">
      <alignment horizontal="center" vertical="center" wrapText="1"/>
    </xf>
    <xf numFmtId="0" fontId="8" fillId="4" borderId="0" xfId="1" applyFont="1" applyFill="1" applyAlignment="1">
      <alignment horizontal="center"/>
    </xf>
    <xf numFmtId="0" fontId="2" fillId="4" borderId="12" xfId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horizontal="center" vertical="center" wrapText="1"/>
    </xf>
    <xf numFmtId="166" fontId="10" fillId="4" borderId="10" xfId="1" applyNumberFormat="1" applyFont="1" applyFill="1" applyBorder="1" applyAlignment="1">
      <alignment horizontal="center" vertical="top" wrapText="1"/>
    </xf>
    <xf numFmtId="166" fontId="10" fillId="4" borderId="1" xfId="1" applyNumberFormat="1" applyFont="1" applyFill="1" applyBorder="1" applyAlignment="1">
      <alignment horizontal="center" vertical="top" wrapText="1"/>
    </xf>
    <xf numFmtId="164" fontId="2" fillId="4" borderId="1" xfId="1" applyNumberFormat="1" applyFont="1" applyFill="1" applyBorder="1" applyAlignment="1">
      <alignment horizontal="center" vertical="top" wrapText="1"/>
    </xf>
    <xf numFmtId="166" fontId="10" fillId="4" borderId="44" xfId="1" applyNumberFormat="1" applyFont="1" applyFill="1" applyBorder="1" applyAlignment="1">
      <alignment horizontal="center" vertical="top" wrapText="1"/>
    </xf>
    <xf numFmtId="166" fontId="10" fillId="4" borderId="46" xfId="1" applyNumberFormat="1" applyFont="1" applyFill="1" applyBorder="1" applyAlignment="1">
      <alignment horizontal="center" vertical="top" wrapText="1"/>
    </xf>
    <xf numFmtId="164" fontId="10" fillId="4" borderId="1" xfId="1" applyNumberFormat="1" applyFont="1" applyFill="1" applyBorder="1" applyAlignment="1">
      <alignment horizontal="center" vertical="top"/>
    </xf>
    <xf numFmtId="164" fontId="10" fillId="4" borderId="1" xfId="1" applyNumberFormat="1" applyFont="1" applyFill="1" applyBorder="1" applyAlignment="1">
      <alignment horizontal="center" vertical="top" wrapText="1"/>
    </xf>
    <xf numFmtId="4" fontId="8" fillId="4" borderId="1" xfId="1" applyNumberFormat="1" applyFont="1" applyFill="1" applyBorder="1" applyAlignment="1">
      <alignment horizontal="center" vertical="top"/>
    </xf>
    <xf numFmtId="164" fontId="2" fillId="4" borderId="16" xfId="1" applyNumberFormat="1" applyFont="1" applyFill="1" applyBorder="1" applyAlignment="1">
      <alignment horizontal="center" vertical="top" wrapText="1"/>
    </xf>
    <xf numFmtId="164" fontId="2" fillId="4" borderId="3" xfId="1" applyNumberFormat="1" applyFont="1" applyFill="1" applyBorder="1" applyAlignment="1">
      <alignment horizontal="center" vertical="top" wrapText="1"/>
    </xf>
    <xf numFmtId="164" fontId="2" fillId="4" borderId="0" xfId="1" applyNumberFormat="1" applyFont="1" applyFill="1" applyBorder="1" applyAlignment="1">
      <alignment horizontal="center" vertical="top" wrapText="1"/>
    </xf>
    <xf numFmtId="0" fontId="19" fillId="4" borderId="0" xfId="1" applyFont="1" applyFill="1" applyAlignment="1">
      <alignment horizontal="left"/>
    </xf>
    <xf numFmtId="0" fontId="18" fillId="4" borderId="0" xfId="1" applyFont="1" applyFill="1"/>
    <xf numFmtId="166" fontId="10" fillId="4" borderId="1" xfId="1" applyNumberFormat="1" applyFont="1" applyFill="1" applyBorder="1" applyAlignment="1">
      <alignment horizontal="center" vertical="center"/>
    </xf>
    <xf numFmtId="166" fontId="8" fillId="5" borderId="1" xfId="1" applyNumberFormat="1" applyFont="1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center" vertical="center"/>
    </xf>
    <xf numFmtId="4" fontId="10" fillId="4" borderId="1" xfId="1" applyNumberFormat="1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top"/>
    </xf>
    <xf numFmtId="164" fontId="2" fillId="4" borderId="11" xfId="1" applyNumberFormat="1" applyFont="1" applyFill="1" applyBorder="1" applyAlignment="1">
      <alignment horizontal="center" vertical="top"/>
    </xf>
    <xf numFmtId="164" fontId="2" fillId="4" borderId="12" xfId="1" applyNumberFormat="1" applyFont="1" applyFill="1" applyBorder="1" applyAlignment="1">
      <alignment vertical="top"/>
    </xf>
    <xf numFmtId="166" fontId="10" fillId="4" borderId="45" xfId="1" applyNumberFormat="1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164" fontId="2" fillId="4" borderId="16" xfId="1" applyNumberFormat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top"/>
    </xf>
    <xf numFmtId="0" fontId="1" fillId="4" borderId="0" xfId="1" applyFill="1" applyAlignment="1"/>
    <xf numFmtId="0" fontId="1" fillId="4" borderId="0" xfId="1" applyFill="1" applyAlignment="1">
      <alignment horizontal="left" wrapText="1"/>
    </xf>
    <xf numFmtId="0" fontId="3" fillId="4" borderId="0" xfId="1" applyFont="1" applyFill="1" applyAlignment="1">
      <alignment horizontal="left"/>
    </xf>
    <xf numFmtId="0" fontId="3" fillId="4" borderId="0" xfId="1" applyFont="1" applyFill="1" applyAlignment="1"/>
    <xf numFmtId="0" fontId="3" fillId="4" borderId="0" xfId="1" applyFont="1" applyFill="1" applyAlignment="1">
      <alignment vertical="top" wrapText="1"/>
    </xf>
    <xf numFmtId="0" fontId="3" fillId="4" borderId="0" xfId="1" applyFont="1" applyFill="1"/>
    <xf numFmtId="0" fontId="4" fillId="4" borderId="0" xfId="1" applyFont="1" applyFill="1" applyAlignment="1">
      <alignment horizontal="center"/>
    </xf>
    <xf numFmtId="0" fontId="2" fillId="4" borderId="6" xfId="1" applyFont="1" applyFill="1" applyBorder="1" applyAlignment="1">
      <alignment horizontal="center" vertical="center" wrapText="1"/>
    </xf>
    <xf numFmtId="164" fontId="2" fillId="4" borderId="3" xfId="1" applyNumberFormat="1" applyFont="1" applyFill="1" applyBorder="1" applyAlignment="1">
      <alignment horizontal="center" vertical="center"/>
    </xf>
    <xf numFmtId="3" fontId="2" fillId="4" borderId="3" xfId="1" applyNumberFormat="1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/>
    </xf>
    <xf numFmtId="164" fontId="2" fillId="4" borderId="2" xfId="1" applyNumberFormat="1" applyFont="1" applyFill="1" applyBorder="1" applyAlignment="1">
      <alignment horizontal="center" vertical="center"/>
    </xf>
    <xf numFmtId="3" fontId="2" fillId="4" borderId="1" xfId="1" applyNumberFormat="1" applyFont="1" applyFill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4" fontId="2" fillId="4" borderId="1" xfId="1" applyNumberFormat="1" applyFont="1" applyFill="1" applyBorder="1" applyAlignment="1">
      <alignment horizontal="center" vertical="center"/>
    </xf>
    <xf numFmtId="3" fontId="2" fillId="4" borderId="4" xfId="1" applyNumberFormat="1" applyFont="1" applyFill="1" applyBorder="1" applyAlignment="1">
      <alignment horizontal="center" vertical="center"/>
    </xf>
    <xf numFmtId="165" fontId="2" fillId="4" borderId="3" xfId="2" applyNumberFormat="1" applyFont="1" applyFill="1" applyBorder="1" applyAlignment="1" applyProtection="1">
      <alignment vertical="center"/>
    </xf>
    <xf numFmtId="166" fontId="2" fillId="4" borderId="3" xfId="1" applyNumberFormat="1" applyFont="1" applyFill="1" applyBorder="1" applyAlignment="1">
      <alignment horizontal="center" vertical="center"/>
    </xf>
    <xf numFmtId="0" fontId="11" fillId="4" borderId="0" xfId="1" applyFont="1" applyFill="1"/>
    <xf numFmtId="0" fontId="22" fillId="4" borderId="3" xfId="1" applyFont="1" applyFill="1" applyBorder="1" applyAlignment="1">
      <alignment vertical="top"/>
    </xf>
    <xf numFmtId="0" fontId="1" fillId="4" borderId="3" xfId="1" applyFill="1" applyBorder="1"/>
    <xf numFmtId="3" fontId="14" fillId="4" borderId="3" xfId="1" applyNumberFormat="1" applyFont="1" applyFill="1" applyBorder="1" applyAlignment="1">
      <alignment horizontal="center" vertical="top"/>
    </xf>
    <xf numFmtId="0" fontId="15" fillId="4" borderId="3" xfId="1" applyFont="1" applyFill="1" applyBorder="1" applyAlignment="1">
      <alignment horizontal="center" vertical="top"/>
    </xf>
    <xf numFmtId="0" fontId="23" fillId="4" borderId="3" xfId="1" applyFont="1" applyFill="1" applyBorder="1" applyAlignment="1">
      <alignment horizontal="center" vertical="top"/>
    </xf>
    <xf numFmtId="0" fontId="15" fillId="4" borderId="4" xfId="1" applyFont="1" applyFill="1" applyBorder="1" applyAlignment="1">
      <alignment horizontal="center" vertical="top"/>
    </xf>
    <xf numFmtId="0" fontId="15" fillId="4" borderId="3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top"/>
    </xf>
    <xf numFmtId="166" fontId="6" fillId="4" borderId="3" xfId="1" applyNumberFormat="1" applyFont="1" applyFill="1" applyBorder="1" applyAlignment="1">
      <alignment horizontal="center" vertical="top"/>
    </xf>
    <xf numFmtId="3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166" fontId="10" fillId="4" borderId="3" xfId="1" applyNumberFormat="1" applyFont="1" applyFill="1" applyBorder="1" applyAlignment="1">
      <alignment vertical="top" wrapText="1"/>
    </xf>
    <xf numFmtId="164" fontId="2" fillId="4" borderId="56" xfId="1" applyNumberFormat="1" applyFont="1" applyFill="1" applyBorder="1" applyAlignment="1">
      <alignment vertical="top" wrapText="1"/>
    </xf>
    <xf numFmtId="164" fontId="2" fillId="4" borderId="12" xfId="1" applyNumberFormat="1" applyFont="1" applyFill="1" applyBorder="1" applyAlignment="1">
      <alignment vertical="top" wrapText="1"/>
    </xf>
    <xf numFmtId="164" fontId="2" fillId="4" borderId="3" xfId="1" applyNumberFormat="1" applyFont="1" applyFill="1" applyBorder="1" applyAlignment="1">
      <alignment vertical="top" wrapText="1"/>
    </xf>
    <xf numFmtId="164" fontId="2" fillId="4" borderId="3" xfId="1" applyNumberFormat="1" applyFont="1" applyFill="1" applyBorder="1" applyAlignment="1">
      <alignment vertical="top"/>
    </xf>
    <xf numFmtId="164" fontId="2" fillId="4" borderId="10" xfId="1" applyNumberFormat="1" applyFont="1" applyFill="1" applyBorder="1" applyAlignment="1">
      <alignment horizontal="center" vertical="top"/>
    </xf>
    <xf numFmtId="164" fontId="2" fillId="4" borderId="12" xfId="1" applyNumberFormat="1" applyFont="1" applyFill="1" applyBorder="1" applyAlignment="1">
      <alignment horizontal="center" vertical="top"/>
    </xf>
    <xf numFmtId="0" fontId="10" fillId="6" borderId="0" xfId="1" applyFont="1" applyFill="1"/>
    <xf numFmtId="49" fontId="2" fillId="6" borderId="1" xfId="1" applyNumberFormat="1" applyFont="1" applyFill="1" applyBorder="1" applyAlignment="1">
      <alignment horizontal="center" vertical="top"/>
    </xf>
    <xf numFmtId="49" fontId="2" fillId="6" borderId="1" xfId="1" applyNumberFormat="1" applyFont="1" applyFill="1" applyBorder="1" applyAlignment="1">
      <alignment horizontal="center" vertical="top" wrapText="1"/>
    </xf>
    <xf numFmtId="164" fontId="2" fillId="6" borderId="1" xfId="1" applyNumberFormat="1" applyFont="1" applyFill="1" applyBorder="1" applyAlignment="1">
      <alignment horizontal="center" vertical="top"/>
    </xf>
    <xf numFmtId="49" fontId="2" fillId="4" borderId="10" xfId="1" applyNumberFormat="1" applyFont="1" applyFill="1" applyBorder="1" applyAlignment="1">
      <alignment horizontal="center" vertical="top"/>
    </xf>
    <xf numFmtId="166" fontId="10" fillId="4" borderId="44" xfId="1" applyNumberFormat="1" applyFont="1" applyFill="1" applyBorder="1" applyAlignment="1">
      <alignment horizontal="center" vertical="top"/>
    </xf>
    <xf numFmtId="0" fontId="2" fillId="4" borderId="3" xfId="1" applyFont="1" applyFill="1" applyBorder="1" applyAlignment="1">
      <alignment horizontal="center" vertical="top" wrapText="1"/>
    </xf>
    <xf numFmtId="166" fontId="10" fillId="4" borderId="43" xfId="1" applyNumberFormat="1" applyFont="1" applyFill="1" applyBorder="1" applyAlignment="1">
      <alignment horizontal="center" vertical="top"/>
    </xf>
    <xf numFmtId="49" fontId="2" fillId="4" borderId="1" xfId="1" applyNumberFormat="1" applyFont="1" applyFill="1" applyBorder="1" applyAlignment="1">
      <alignment horizontal="center" vertical="top"/>
    </xf>
    <xf numFmtId="0" fontId="2" fillId="4" borderId="1" xfId="1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vertical="top" wrapText="1"/>
    </xf>
    <xf numFmtId="0" fontId="2" fillId="4" borderId="1" xfId="1" applyFont="1" applyFill="1" applyBorder="1" applyAlignment="1">
      <alignment horizontal="center" vertical="top"/>
    </xf>
    <xf numFmtId="0" fontId="10" fillId="4" borderId="2" xfId="1" applyFont="1" applyFill="1" applyBorder="1" applyAlignment="1">
      <alignment horizontal="center" vertical="top"/>
    </xf>
    <xf numFmtId="0" fontId="2" fillId="4" borderId="1" xfId="1" applyFont="1" applyFill="1" applyBorder="1" applyAlignment="1">
      <alignment horizontal="center" vertical="top" wrapText="1"/>
    </xf>
    <xf numFmtId="49" fontId="2" fillId="4" borderId="12" xfId="1" applyNumberFormat="1" applyFont="1" applyFill="1" applyBorder="1" applyAlignment="1">
      <alignment horizontal="center" vertical="top" wrapText="1"/>
    </xf>
    <xf numFmtId="164" fontId="2" fillId="4" borderId="10" xfId="1" applyNumberFormat="1" applyFont="1" applyFill="1" applyBorder="1" applyAlignment="1">
      <alignment vertical="top"/>
    </xf>
    <xf numFmtId="49" fontId="2" fillId="4" borderId="1" xfId="1" applyNumberFormat="1" applyFont="1" applyFill="1" applyBorder="1" applyAlignment="1">
      <alignment horizontal="center" vertical="top" wrapText="1"/>
    </xf>
    <xf numFmtId="0" fontId="8" fillId="4" borderId="1" xfId="1" applyFont="1" applyFill="1" applyBorder="1" applyAlignment="1">
      <alignment vertical="top" wrapText="1"/>
    </xf>
    <xf numFmtId="0" fontId="8" fillId="4" borderId="1" xfId="1" applyFont="1" applyFill="1" applyBorder="1" applyAlignment="1">
      <alignment horizontal="center" vertical="top"/>
    </xf>
    <xf numFmtId="167" fontId="2" fillId="4" borderId="1" xfId="1" applyNumberFormat="1" applyFont="1" applyFill="1" applyBorder="1" applyAlignment="1">
      <alignment horizontal="center" vertical="top"/>
    </xf>
    <xf numFmtId="166" fontId="10" fillId="4" borderId="2" xfId="1" applyNumberFormat="1" applyFont="1" applyFill="1" applyBorder="1" applyAlignment="1">
      <alignment horizontal="center" vertical="top"/>
    </xf>
    <xf numFmtId="49" fontId="2" fillId="4" borderId="10" xfId="1" applyNumberFormat="1" applyFont="1" applyFill="1" applyBorder="1" applyAlignment="1">
      <alignment vertical="top"/>
    </xf>
    <xf numFmtId="167" fontId="2" fillId="4" borderId="1" xfId="1" applyNumberFormat="1" applyFont="1" applyFill="1" applyBorder="1" applyAlignment="1">
      <alignment horizontal="center" vertical="top" wrapText="1"/>
    </xf>
    <xf numFmtId="166" fontId="10" fillId="4" borderId="13" xfId="1" applyNumberFormat="1" applyFont="1" applyFill="1" applyBorder="1" applyAlignment="1">
      <alignment horizontal="center" vertical="top" wrapText="1"/>
    </xf>
    <xf numFmtId="49" fontId="2" fillId="4" borderId="12" xfId="1" applyNumberFormat="1" applyFont="1" applyFill="1" applyBorder="1" applyAlignment="1">
      <alignment vertical="top"/>
    </xf>
    <xf numFmtId="167" fontId="2" fillId="4" borderId="2" xfId="1" applyNumberFormat="1" applyFont="1" applyFill="1" applyBorder="1" applyAlignment="1">
      <alignment horizontal="center" vertical="top" wrapText="1"/>
    </xf>
    <xf numFmtId="49" fontId="2" fillId="4" borderId="10" xfId="1" applyNumberFormat="1" applyFont="1" applyFill="1" applyBorder="1" applyAlignment="1">
      <alignment horizontal="center" vertical="top" wrapText="1"/>
    </xf>
    <xf numFmtId="167" fontId="2" fillId="4" borderId="10" xfId="1" applyNumberFormat="1" applyFont="1" applyFill="1" applyBorder="1" applyAlignment="1">
      <alignment horizontal="center" vertical="top" wrapText="1"/>
    </xf>
    <xf numFmtId="49" fontId="2" fillId="4" borderId="3" xfId="1" applyNumberFormat="1" applyFont="1" applyFill="1" applyBorder="1" applyAlignment="1">
      <alignment horizontal="center" vertical="top" wrapText="1"/>
    </xf>
    <xf numFmtId="167" fontId="2" fillId="4" borderId="3" xfId="1" applyNumberFormat="1" applyFont="1" applyFill="1" applyBorder="1" applyAlignment="1">
      <alignment horizontal="center" vertical="top" wrapText="1"/>
    </xf>
    <xf numFmtId="164" fontId="2" fillId="4" borderId="45" xfId="1" applyNumberFormat="1" applyFont="1" applyFill="1" applyBorder="1" applyAlignment="1">
      <alignment horizontal="center" vertical="top"/>
    </xf>
    <xf numFmtId="0" fontId="10" fillId="4" borderId="5" xfId="1" applyFont="1" applyFill="1" applyBorder="1"/>
    <xf numFmtId="0" fontId="2" fillId="4" borderId="5" xfId="1" applyFont="1" applyFill="1" applyBorder="1" applyAlignment="1">
      <alignment horizontal="center" vertical="top" wrapText="1"/>
    </xf>
    <xf numFmtId="167" fontId="2" fillId="4" borderId="11" xfId="1" applyNumberFormat="1" applyFont="1" applyFill="1" applyBorder="1" applyAlignment="1">
      <alignment horizontal="center" vertical="top" wrapText="1"/>
    </xf>
    <xf numFmtId="49" fontId="2" fillId="4" borderId="3" xfId="1" applyNumberFormat="1" applyFont="1" applyFill="1" applyBorder="1" applyAlignment="1">
      <alignment horizontal="center" vertical="top"/>
    </xf>
    <xf numFmtId="49" fontId="2" fillId="4" borderId="58" xfId="1" applyNumberFormat="1" applyFont="1" applyFill="1" applyBorder="1" applyAlignment="1">
      <alignment horizontal="center" vertical="top" wrapText="1"/>
    </xf>
    <xf numFmtId="164" fontId="2" fillId="4" borderId="53" xfId="1" applyNumberFormat="1" applyFont="1" applyFill="1" applyBorder="1" applyAlignment="1">
      <alignment vertical="top"/>
    </xf>
    <xf numFmtId="164" fontId="2" fillId="4" borderId="61" xfId="1" applyNumberFormat="1" applyFont="1" applyFill="1" applyBorder="1" applyAlignment="1">
      <alignment vertical="top"/>
    </xf>
    <xf numFmtId="49" fontId="2" fillId="4" borderId="8" xfId="1" applyNumberFormat="1" applyFont="1" applyFill="1" applyBorder="1" applyAlignment="1">
      <alignment horizontal="center" vertical="top" wrapText="1"/>
    </xf>
    <xf numFmtId="49" fontId="2" fillId="4" borderId="0" xfId="1" applyNumberFormat="1" applyFont="1" applyFill="1" applyBorder="1" applyAlignment="1">
      <alignment horizontal="center" vertical="top" wrapText="1"/>
    </xf>
    <xf numFmtId="164" fontId="2" fillId="4" borderId="49" xfId="1" applyNumberFormat="1" applyFont="1" applyFill="1" applyBorder="1" applyAlignment="1">
      <alignment horizontal="center" vertical="top"/>
    </xf>
    <xf numFmtId="164" fontId="2" fillId="4" borderId="19" xfId="1" applyNumberFormat="1" applyFont="1" applyFill="1" applyBorder="1" applyAlignment="1">
      <alignment horizontal="center" vertical="top"/>
    </xf>
    <xf numFmtId="49" fontId="2" fillId="4" borderId="12" xfId="1" applyNumberFormat="1" applyFont="1" applyFill="1" applyBorder="1" applyAlignment="1">
      <alignment vertical="top" wrapText="1"/>
    </xf>
    <xf numFmtId="49" fontId="2" fillId="4" borderId="43" xfId="1" applyNumberFormat="1" applyFont="1" applyFill="1" applyBorder="1" applyAlignment="1">
      <alignment vertical="top"/>
    </xf>
    <xf numFmtId="164" fontId="2" fillId="4" borderId="60" xfId="1" applyNumberFormat="1" applyFont="1" applyFill="1" applyBorder="1" applyAlignment="1">
      <alignment vertical="top"/>
    </xf>
    <xf numFmtId="164" fontId="2" fillId="4" borderId="62" xfId="1" applyNumberFormat="1" applyFont="1" applyFill="1" applyBorder="1" applyAlignment="1">
      <alignment vertical="top"/>
    </xf>
    <xf numFmtId="166" fontId="10" fillId="4" borderId="44" xfId="1" applyNumberFormat="1" applyFont="1" applyFill="1" applyBorder="1" applyAlignment="1">
      <alignment vertical="top" wrapText="1"/>
    </xf>
    <xf numFmtId="166" fontId="10" fillId="4" borderId="51" xfId="1" applyNumberFormat="1" applyFont="1" applyFill="1" applyBorder="1" applyAlignment="1">
      <alignment vertical="top"/>
    </xf>
    <xf numFmtId="167" fontId="2" fillId="4" borderId="43" xfId="1" applyNumberFormat="1" applyFont="1" applyFill="1" applyBorder="1" applyAlignment="1">
      <alignment horizontal="center" vertical="top" wrapText="1"/>
    </xf>
    <xf numFmtId="3" fontId="2" fillId="4" borderId="1" xfId="1" applyNumberFormat="1" applyFont="1" applyFill="1" applyBorder="1" applyAlignment="1">
      <alignment horizontal="center" vertical="top"/>
    </xf>
    <xf numFmtId="0" fontId="2" fillId="4" borderId="1" xfId="1" applyFont="1" applyFill="1" applyBorder="1" applyAlignment="1">
      <alignment horizontal="left" vertical="center" wrapText="1"/>
    </xf>
    <xf numFmtId="164" fontId="2" fillId="4" borderId="44" xfId="1" applyNumberFormat="1" applyFont="1" applyFill="1" applyBorder="1" applyAlignment="1">
      <alignment horizontal="center" vertical="top"/>
    </xf>
    <xf numFmtId="0" fontId="2" fillId="4" borderId="2" xfId="1" applyFont="1" applyFill="1" applyBorder="1" applyAlignment="1">
      <alignment horizontal="left" vertical="top" wrapText="1"/>
    </xf>
    <xf numFmtId="0" fontId="2" fillId="4" borderId="3" xfId="1" applyFont="1" applyFill="1" applyBorder="1" applyAlignment="1">
      <alignment vertical="top" wrapText="1"/>
    </xf>
    <xf numFmtId="49" fontId="2" fillId="4" borderId="13" xfId="1" applyNumberFormat="1" applyFont="1" applyFill="1" applyBorder="1" applyAlignment="1">
      <alignment vertical="top"/>
    </xf>
    <xf numFmtId="49" fontId="2" fillId="4" borderId="1" xfId="1" applyNumberFormat="1" applyFont="1" applyFill="1" applyBorder="1" applyAlignment="1">
      <alignment vertical="top"/>
    </xf>
    <xf numFmtId="49" fontId="2" fillId="4" borderId="1" xfId="1" applyNumberFormat="1" applyFont="1" applyFill="1" applyBorder="1" applyAlignment="1">
      <alignment vertical="top" wrapText="1"/>
    </xf>
    <xf numFmtId="0" fontId="8" fillId="4" borderId="12" xfId="1" applyFont="1" applyFill="1" applyBorder="1" applyAlignment="1">
      <alignment vertical="top" wrapText="1"/>
    </xf>
    <xf numFmtId="164" fontId="8" fillId="4" borderId="2" xfId="1" applyNumberFormat="1" applyFont="1" applyFill="1" applyBorder="1" applyAlignment="1">
      <alignment horizontal="center" vertical="top"/>
    </xf>
    <xf numFmtId="164" fontId="10" fillId="4" borderId="44" xfId="1" applyNumberFormat="1" applyFont="1" applyFill="1" applyBorder="1" applyAlignment="1">
      <alignment horizontal="center" vertical="top"/>
    </xf>
    <xf numFmtId="0" fontId="2" fillId="4" borderId="16" xfId="1" applyFont="1" applyFill="1" applyBorder="1" applyAlignment="1">
      <alignment horizontal="center" vertical="top" wrapText="1"/>
    </xf>
    <xf numFmtId="164" fontId="2" fillId="4" borderId="10" xfId="1" applyNumberFormat="1" applyFont="1" applyFill="1" applyBorder="1" applyAlignment="1">
      <alignment horizontal="center" vertical="top" wrapText="1"/>
    </xf>
    <xf numFmtId="0" fontId="2" fillId="4" borderId="16" xfId="1" applyFont="1" applyFill="1" applyBorder="1" applyAlignment="1">
      <alignment horizontal="left" vertical="top" wrapText="1"/>
    </xf>
    <xf numFmtId="0" fontId="2" fillId="4" borderId="10" xfId="1" applyFont="1" applyFill="1" applyBorder="1" applyAlignment="1">
      <alignment vertical="top" wrapText="1"/>
    </xf>
    <xf numFmtId="0" fontId="10" fillId="4" borderId="3" xfId="1" applyFont="1" applyFill="1" applyBorder="1" applyAlignment="1">
      <alignment horizontal="center" vertical="center" wrapText="1"/>
    </xf>
    <xf numFmtId="164" fontId="2" fillId="4" borderId="18" xfId="1" applyNumberFormat="1" applyFont="1" applyFill="1" applyBorder="1" applyAlignment="1">
      <alignment horizontal="center" vertical="top"/>
    </xf>
    <xf numFmtId="164" fontId="2" fillId="4" borderId="17" xfId="1" applyNumberFormat="1" applyFont="1" applyFill="1" applyBorder="1" applyAlignment="1">
      <alignment horizontal="center" vertical="top"/>
    </xf>
    <xf numFmtId="3" fontId="2" fillId="4" borderId="4" xfId="1" applyNumberFormat="1" applyFont="1" applyFill="1" applyBorder="1" applyAlignment="1">
      <alignment horizontal="center" vertical="center" wrapText="1"/>
    </xf>
    <xf numFmtId="3" fontId="2" fillId="4" borderId="3" xfId="1" applyNumberFormat="1" applyFont="1" applyFill="1" applyBorder="1" applyAlignment="1">
      <alignment horizontal="center" vertical="center" wrapText="1"/>
    </xf>
    <xf numFmtId="167" fontId="2" fillId="4" borderId="1" xfId="1" applyNumberFormat="1" applyFont="1" applyFill="1" applyBorder="1" applyAlignment="1">
      <alignment horizontal="center" vertical="center"/>
    </xf>
    <xf numFmtId="0" fontId="2" fillId="4" borderId="10" xfId="1" applyFont="1" applyFill="1" applyBorder="1" applyAlignment="1">
      <alignment horizontal="center" vertical="top" wrapText="1"/>
    </xf>
    <xf numFmtId="0" fontId="2" fillId="4" borderId="12" xfId="1" applyFont="1" applyFill="1" applyBorder="1" applyAlignment="1">
      <alignment horizontal="center" vertical="top" wrapText="1"/>
    </xf>
    <xf numFmtId="49" fontId="2" fillId="4" borderId="10" xfId="1" applyNumberFormat="1" applyFont="1" applyFill="1" applyBorder="1" applyAlignment="1">
      <alignment horizontal="center" vertical="top"/>
    </xf>
    <xf numFmtId="49" fontId="2" fillId="4" borderId="12" xfId="1" applyNumberFormat="1" applyFont="1" applyFill="1" applyBorder="1" applyAlignment="1">
      <alignment horizontal="center" vertical="top"/>
    </xf>
    <xf numFmtId="0" fontId="2" fillId="4" borderId="3" xfId="1" applyFont="1" applyFill="1" applyBorder="1" applyAlignment="1">
      <alignment horizontal="left" vertical="top" wrapText="1"/>
    </xf>
    <xf numFmtId="49" fontId="2" fillId="4" borderId="11" xfId="1" applyNumberFormat="1" applyFont="1" applyFill="1" applyBorder="1" applyAlignment="1">
      <alignment horizontal="center" vertical="top"/>
    </xf>
    <xf numFmtId="0" fontId="2" fillId="4" borderId="10" xfId="1" applyFont="1" applyFill="1" applyBorder="1" applyAlignment="1">
      <alignment horizontal="left" vertical="top" wrapText="1"/>
    </xf>
    <xf numFmtId="0" fontId="10" fillId="4" borderId="10" xfId="1" applyFont="1" applyFill="1" applyBorder="1" applyAlignment="1">
      <alignment horizontal="center" vertical="top"/>
    </xf>
    <xf numFmtId="0" fontId="2" fillId="4" borderId="12" xfId="1" applyFont="1" applyFill="1" applyBorder="1" applyAlignment="1">
      <alignment horizontal="left" vertical="top" wrapText="1"/>
    </xf>
    <xf numFmtId="49" fontId="2" fillId="4" borderId="11" xfId="1" applyNumberFormat="1" applyFont="1" applyFill="1" applyBorder="1" applyAlignment="1">
      <alignment horizontal="center" vertical="top" wrapText="1"/>
    </xf>
    <xf numFmtId="0" fontId="2" fillId="4" borderId="12" xfId="1" applyFont="1" applyFill="1" applyBorder="1" applyAlignment="1">
      <alignment vertical="top" wrapText="1"/>
    </xf>
    <xf numFmtId="49" fontId="2" fillId="4" borderId="3" xfId="1" applyNumberFormat="1" applyFont="1" applyFill="1" applyBorder="1" applyAlignment="1">
      <alignment horizontal="center" vertical="top"/>
    </xf>
    <xf numFmtId="49" fontId="2" fillId="4" borderId="1" xfId="1" applyNumberFormat="1" applyFont="1" applyFill="1" applyBorder="1" applyAlignment="1">
      <alignment horizontal="center" vertical="top"/>
    </xf>
    <xf numFmtId="0" fontId="10" fillId="4" borderId="1" xfId="1" applyFont="1" applyFill="1" applyBorder="1" applyAlignment="1">
      <alignment horizontal="center" vertical="top"/>
    </xf>
    <xf numFmtId="49" fontId="2" fillId="4" borderId="44" xfId="1" applyNumberFormat="1" applyFont="1" applyFill="1" applyBorder="1" applyAlignment="1">
      <alignment horizontal="center" vertical="top"/>
    </xf>
    <xf numFmtId="49" fontId="2" fillId="4" borderId="3" xfId="1" applyNumberFormat="1" applyFont="1" applyFill="1" applyBorder="1" applyAlignment="1">
      <alignment horizontal="center" vertical="top" wrapText="1"/>
    </xf>
    <xf numFmtId="49" fontId="2" fillId="4" borderId="10" xfId="1" applyNumberFormat="1" applyFont="1" applyFill="1" applyBorder="1" applyAlignment="1">
      <alignment horizontal="center" vertical="top"/>
    </xf>
    <xf numFmtId="49" fontId="2" fillId="4" borderId="12" xfId="1" applyNumberFormat="1" applyFont="1" applyFill="1" applyBorder="1" applyAlignment="1">
      <alignment horizontal="center" vertical="top"/>
    </xf>
    <xf numFmtId="49" fontId="2" fillId="4" borderId="1" xfId="1" applyNumberFormat="1" applyFont="1" applyFill="1" applyBorder="1" applyAlignment="1">
      <alignment horizontal="center" vertical="top"/>
    </xf>
    <xf numFmtId="49" fontId="2" fillId="4" borderId="3" xfId="1" applyNumberFormat="1" applyFont="1" applyFill="1" applyBorder="1" applyAlignment="1">
      <alignment horizontal="center" vertical="top" wrapText="1"/>
    </xf>
    <xf numFmtId="49" fontId="2" fillId="4" borderId="3" xfId="1" applyNumberFormat="1" applyFont="1" applyFill="1" applyBorder="1" applyAlignment="1">
      <alignment horizontal="center" vertical="top"/>
    </xf>
    <xf numFmtId="0" fontId="2" fillId="4" borderId="10" xfId="1" applyFont="1" applyFill="1" applyBorder="1" applyAlignment="1">
      <alignment horizontal="left" vertical="top" wrapText="1"/>
    </xf>
    <xf numFmtId="167" fontId="2" fillId="6" borderId="1" xfId="1" applyNumberFormat="1" applyFont="1" applyFill="1" applyBorder="1" applyAlignment="1">
      <alignment horizontal="center" vertical="top" wrapText="1"/>
    </xf>
    <xf numFmtId="164" fontId="10" fillId="6" borderId="1" xfId="1" applyNumberFormat="1" applyFont="1" applyFill="1" applyBorder="1" applyAlignment="1">
      <alignment horizontal="center" vertical="top"/>
    </xf>
    <xf numFmtId="164" fontId="10" fillId="6" borderId="2" xfId="1" applyNumberFormat="1" applyFont="1" applyFill="1" applyBorder="1" applyAlignment="1">
      <alignment horizontal="center" vertical="top"/>
    </xf>
    <xf numFmtId="164" fontId="10" fillId="6" borderId="1" xfId="1" applyNumberFormat="1" applyFont="1" applyFill="1" applyBorder="1" applyAlignment="1">
      <alignment horizontal="center" vertical="top" wrapText="1"/>
    </xf>
    <xf numFmtId="0" fontId="2" fillId="4" borderId="9" xfId="1" applyFont="1" applyFill="1" applyBorder="1" applyAlignment="1">
      <alignment horizontal="center" vertical="center" wrapText="1"/>
    </xf>
    <xf numFmtId="49" fontId="2" fillId="4" borderId="14" xfId="1" applyNumberFormat="1" applyFont="1" applyFill="1" applyBorder="1" applyAlignment="1">
      <alignment horizontal="center" vertical="center" wrapText="1"/>
    </xf>
    <xf numFmtId="0" fontId="2" fillId="4" borderId="45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wrapText="1"/>
    </xf>
    <xf numFmtId="166" fontId="10" fillId="4" borderId="13" xfId="1" applyNumberFormat="1" applyFont="1" applyFill="1" applyBorder="1" applyAlignment="1">
      <alignment horizontal="center" vertical="top"/>
    </xf>
    <xf numFmtId="166" fontId="10" fillId="4" borderId="12" xfId="1" applyNumberFormat="1" applyFont="1" applyFill="1" applyBorder="1" applyAlignment="1">
      <alignment vertical="top"/>
    </xf>
    <xf numFmtId="0" fontId="2" fillId="4" borderId="9" xfId="1" applyFont="1" applyFill="1" applyBorder="1" applyAlignment="1">
      <alignment horizontal="center" vertical="top" wrapText="1"/>
    </xf>
    <xf numFmtId="0" fontId="2" fillId="4" borderId="13" xfId="1" applyFont="1" applyFill="1" applyBorder="1" applyAlignment="1">
      <alignment horizontal="center" vertical="top" wrapText="1"/>
    </xf>
    <xf numFmtId="166" fontId="10" fillId="4" borderId="12" xfId="1" applyNumberFormat="1" applyFont="1" applyFill="1" applyBorder="1" applyAlignment="1">
      <alignment horizontal="center" vertical="top" wrapText="1"/>
    </xf>
    <xf numFmtId="49" fontId="2" fillId="4" borderId="9" xfId="1" applyNumberFormat="1" applyFont="1" applyFill="1" applyBorder="1" applyAlignment="1">
      <alignment horizontal="center" vertical="top" wrapText="1"/>
    </xf>
    <xf numFmtId="3" fontId="2" fillId="4" borderId="1" xfId="1" applyNumberFormat="1" applyFont="1" applyFill="1" applyBorder="1" applyAlignment="1">
      <alignment horizontal="center" vertical="top" wrapText="1"/>
    </xf>
    <xf numFmtId="164" fontId="2" fillId="4" borderId="10" xfId="1" applyNumberFormat="1" applyFont="1" applyFill="1" applyBorder="1" applyAlignment="1">
      <alignment vertical="top" wrapText="1"/>
    </xf>
    <xf numFmtId="164" fontId="2" fillId="4" borderId="64" xfId="1" applyNumberFormat="1" applyFont="1" applyFill="1" applyBorder="1" applyAlignment="1">
      <alignment vertical="top"/>
    </xf>
    <xf numFmtId="164" fontId="2" fillId="4" borderId="3" xfId="1" applyNumberFormat="1" applyFont="1" applyFill="1" applyBorder="1" applyAlignment="1"/>
    <xf numFmtId="164" fontId="2" fillId="4" borderId="12" xfId="1" applyNumberFormat="1" applyFont="1" applyFill="1" applyBorder="1" applyAlignment="1">
      <alignment horizontal="center" vertical="center"/>
    </xf>
    <xf numFmtId="166" fontId="10" fillId="4" borderId="3" xfId="1" applyNumberFormat="1" applyFont="1" applyFill="1" applyBorder="1" applyAlignment="1">
      <alignment horizontal="center" vertical="center" wrapText="1"/>
    </xf>
    <xf numFmtId="166" fontId="10" fillId="4" borderId="46" xfId="1" applyNumberFormat="1" applyFont="1" applyFill="1" applyBorder="1" applyAlignment="1">
      <alignment horizontal="center" vertical="center" wrapText="1"/>
    </xf>
    <xf numFmtId="166" fontId="10" fillId="4" borderId="6" xfId="1" applyNumberFormat="1" applyFont="1" applyFill="1" applyBorder="1" applyAlignment="1">
      <alignment horizontal="center" vertical="center"/>
    </xf>
    <xf numFmtId="166" fontId="10" fillId="4" borderId="43" xfId="1" applyNumberFormat="1" applyFont="1" applyFill="1" applyBorder="1" applyAlignment="1">
      <alignment horizontal="center" vertical="center"/>
    </xf>
    <xf numFmtId="166" fontId="10" fillId="4" borderId="54" xfId="1" applyNumberFormat="1" applyFont="1" applyFill="1" applyBorder="1" applyAlignment="1">
      <alignment horizontal="center" vertical="center"/>
    </xf>
    <xf numFmtId="166" fontId="10" fillId="4" borderId="47" xfId="1" applyNumberFormat="1" applyFont="1" applyFill="1" applyBorder="1" applyAlignment="1">
      <alignment horizontal="center" vertical="center"/>
    </xf>
    <xf numFmtId="166" fontId="10" fillId="4" borderId="12" xfId="1" applyNumberFormat="1" applyFont="1" applyFill="1" applyBorder="1" applyAlignment="1">
      <alignment horizontal="center" vertical="center" wrapText="1"/>
    </xf>
    <xf numFmtId="164" fontId="10" fillId="4" borderId="3" xfId="1" applyNumberFormat="1" applyFont="1" applyFill="1" applyBorder="1" applyAlignment="1">
      <alignment horizontal="center" vertical="center" wrapText="1"/>
    </xf>
    <xf numFmtId="164" fontId="10" fillId="4" borderId="43" xfId="1" applyNumberFormat="1" applyFont="1" applyFill="1" applyBorder="1" applyAlignment="1">
      <alignment horizontal="center" vertical="center" wrapText="1"/>
    </xf>
    <xf numFmtId="0" fontId="2" fillId="4" borderId="12" xfId="1" applyFont="1" applyFill="1" applyBorder="1" applyAlignment="1">
      <alignment horizontal="center" vertical="top"/>
    </xf>
    <xf numFmtId="164" fontId="2" fillId="4" borderId="3" xfId="1" applyNumberFormat="1" applyFont="1" applyFill="1" applyBorder="1" applyAlignment="1">
      <alignment horizontal="center"/>
    </xf>
    <xf numFmtId="3" fontId="2" fillId="4" borderId="10" xfId="1" applyNumberFormat="1" applyFont="1" applyFill="1" applyBorder="1" applyAlignment="1">
      <alignment horizontal="center" vertical="top"/>
    </xf>
    <xf numFmtId="3" fontId="2" fillId="4" borderId="3" xfId="1" applyNumberFormat="1" applyFont="1" applyFill="1" applyBorder="1" applyAlignment="1">
      <alignment horizontal="center" vertical="top"/>
    </xf>
    <xf numFmtId="164" fontId="2" fillId="4" borderId="6" xfId="1" applyNumberFormat="1" applyFont="1" applyFill="1" applyBorder="1" applyAlignment="1">
      <alignment horizontal="center" vertical="center"/>
    </xf>
    <xf numFmtId="164" fontId="10" fillId="4" borderId="6" xfId="1" applyNumberFormat="1" applyFont="1" applyFill="1" applyBorder="1" applyAlignment="1">
      <alignment horizontal="center" vertical="center" wrapText="1"/>
    </xf>
    <xf numFmtId="164" fontId="10" fillId="4" borderId="6" xfId="1" applyNumberFormat="1" applyFont="1" applyFill="1" applyBorder="1" applyAlignment="1">
      <alignment horizontal="center" vertical="center"/>
    </xf>
    <xf numFmtId="49" fontId="2" fillId="4" borderId="3" xfId="1" applyNumberFormat="1" applyFont="1" applyFill="1" applyBorder="1" applyAlignment="1">
      <alignment vertical="top"/>
    </xf>
    <xf numFmtId="0" fontId="6" fillId="4" borderId="12" xfId="1" applyFont="1" applyFill="1" applyBorder="1" applyAlignment="1">
      <alignment horizontal="left" vertical="top" wrapText="1"/>
    </xf>
    <xf numFmtId="49" fontId="2" fillId="4" borderId="14" xfId="1" applyNumberFormat="1" applyFont="1" applyFill="1" applyBorder="1" applyAlignment="1">
      <alignment horizontal="center" vertical="top" wrapText="1"/>
    </xf>
    <xf numFmtId="3" fontId="2" fillId="4" borderId="12" xfId="1" applyNumberFormat="1" applyFont="1" applyFill="1" applyBorder="1" applyAlignment="1">
      <alignment horizontal="center" vertical="top"/>
    </xf>
    <xf numFmtId="166" fontId="10" fillId="4" borderId="12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center" vertical="center" wrapText="1"/>
    </xf>
    <xf numFmtId="49" fontId="2" fillId="4" borderId="10" xfId="1" applyNumberFormat="1" applyFont="1" applyFill="1" applyBorder="1" applyAlignment="1">
      <alignment horizontal="center" vertical="top"/>
    </xf>
    <xf numFmtId="0" fontId="10" fillId="0" borderId="3" xfId="1" applyFont="1" applyBorder="1" applyAlignment="1">
      <alignment horizontal="center" vertical="center"/>
    </xf>
    <xf numFmtId="166" fontId="10" fillId="0" borderId="4" xfId="1" applyNumberFormat="1" applyFont="1" applyFill="1" applyBorder="1" applyAlignment="1">
      <alignment horizontal="center" vertical="top"/>
    </xf>
    <xf numFmtId="2" fontId="10" fillId="0" borderId="4" xfId="1" applyNumberFormat="1" applyFont="1" applyFill="1" applyBorder="1" applyAlignment="1">
      <alignment horizontal="center" vertical="top"/>
    </xf>
    <xf numFmtId="166" fontId="10" fillId="0" borderId="3" xfId="1" applyNumberFormat="1" applyFont="1" applyFill="1" applyBorder="1" applyAlignment="1">
      <alignment horizontal="center" vertical="top"/>
    </xf>
    <xf numFmtId="2" fontId="10" fillId="0" borderId="3" xfId="1" applyNumberFormat="1" applyFont="1" applyFill="1" applyBorder="1" applyAlignment="1">
      <alignment horizontal="center" vertical="top"/>
    </xf>
    <xf numFmtId="166" fontId="10" fillId="0" borderId="6" xfId="1" applyNumberFormat="1" applyFont="1" applyFill="1" applyBorder="1" applyAlignment="1">
      <alignment horizontal="center" vertical="top"/>
    </xf>
    <xf numFmtId="2" fontId="10" fillId="0" borderId="6" xfId="1" applyNumberFormat="1" applyFont="1" applyFill="1" applyBorder="1" applyAlignment="1">
      <alignment horizontal="center" vertical="top"/>
    </xf>
    <xf numFmtId="0" fontId="10" fillId="0" borderId="6" xfId="1" applyFont="1" applyFill="1" applyBorder="1" applyAlignment="1">
      <alignment vertical="center"/>
    </xf>
    <xf numFmtId="0" fontId="10" fillId="0" borderId="3" xfId="1" applyFont="1" applyFill="1" applyBorder="1" applyAlignment="1">
      <alignment horizontal="center" vertical="top"/>
    </xf>
    <xf numFmtId="166" fontId="25" fillId="0" borderId="4" xfId="1" applyNumberFormat="1" applyFont="1" applyFill="1" applyBorder="1" applyAlignment="1">
      <alignment vertical="top"/>
    </xf>
    <xf numFmtId="166" fontId="25" fillId="0" borderId="3" xfId="1" applyNumberFormat="1" applyFont="1" applyFill="1" applyBorder="1" applyAlignment="1">
      <alignment vertical="top"/>
    </xf>
    <xf numFmtId="164" fontId="2" fillId="0" borderId="3" xfId="1" applyNumberFormat="1" applyFont="1" applyFill="1" applyBorder="1" applyAlignment="1">
      <alignment horizontal="center" vertical="top"/>
    </xf>
    <xf numFmtId="164" fontId="2" fillId="0" borderId="43" xfId="1" applyNumberFormat="1" applyFont="1" applyFill="1" applyBorder="1" applyAlignment="1">
      <alignment horizontal="center" vertical="top"/>
    </xf>
    <xf numFmtId="164" fontId="2" fillId="0" borderId="6" xfId="1" applyNumberFormat="1" applyFont="1" applyFill="1" applyBorder="1" applyAlignment="1">
      <alignment horizontal="center" vertical="top"/>
    </xf>
    <xf numFmtId="164" fontId="2" fillId="0" borderId="2" xfId="1" applyNumberFormat="1" applyFont="1" applyFill="1" applyBorder="1" applyAlignment="1">
      <alignment horizontal="center" vertical="top"/>
    </xf>
    <xf numFmtId="4" fontId="2" fillId="0" borderId="3" xfId="1" applyNumberFormat="1" applyFont="1" applyFill="1" applyBorder="1" applyAlignment="1">
      <alignment horizontal="center" vertical="top"/>
    </xf>
    <xf numFmtId="0" fontId="10" fillId="0" borderId="0" xfId="1" applyFont="1" applyFill="1"/>
    <xf numFmtId="164" fontId="2" fillId="0" borderId="1" xfId="1" applyNumberFormat="1" applyFont="1" applyFill="1" applyBorder="1" applyAlignment="1">
      <alignment horizontal="center" vertical="top"/>
    </xf>
    <xf numFmtId="2" fontId="25" fillId="0" borderId="3" xfId="1" applyNumberFormat="1" applyFont="1" applyFill="1" applyBorder="1" applyAlignment="1">
      <alignment horizontal="center" vertical="top"/>
    </xf>
    <xf numFmtId="166" fontId="25" fillId="0" borderId="3" xfId="1" applyNumberFormat="1" applyFont="1" applyFill="1" applyBorder="1" applyAlignment="1">
      <alignment horizontal="center" vertical="top"/>
    </xf>
    <xf numFmtId="0" fontId="25" fillId="0" borderId="3" xfId="1" applyFont="1" applyFill="1" applyBorder="1" applyAlignment="1">
      <alignment horizontal="center" vertical="top"/>
    </xf>
    <xf numFmtId="0" fontId="25" fillId="0" borderId="6" xfId="1" applyFont="1" applyFill="1" applyBorder="1" applyAlignment="1">
      <alignment horizontal="center" vertical="top"/>
    </xf>
    <xf numFmtId="2" fontId="25" fillId="0" borderId="6" xfId="1" applyNumberFormat="1" applyFont="1" applyFill="1" applyBorder="1" applyAlignment="1">
      <alignment horizontal="center" vertical="top"/>
    </xf>
    <xf numFmtId="0" fontId="25" fillId="0" borderId="3" xfId="1" applyFont="1" applyFill="1" applyBorder="1" applyAlignment="1">
      <alignment vertical="top"/>
    </xf>
    <xf numFmtId="0" fontId="10" fillId="0" borderId="4" xfId="1" applyFont="1" applyFill="1" applyBorder="1"/>
    <xf numFmtId="166" fontId="10" fillId="0" borderId="11" xfId="1" applyNumberFormat="1" applyFont="1" applyFill="1" applyBorder="1" applyAlignment="1">
      <alignment horizontal="center" vertical="top" wrapText="1"/>
    </xf>
    <xf numFmtId="166" fontId="10" fillId="0" borderId="3" xfId="1" applyNumberFormat="1" applyFont="1" applyFill="1" applyBorder="1" applyAlignment="1">
      <alignment horizontal="center" vertical="top" wrapText="1"/>
    </xf>
    <xf numFmtId="166" fontId="10" fillId="0" borderId="6" xfId="1" applyNumberFormat="1" applyFont="1" applyFill="1" applyBorder="1" applyAlignment="1">
      <alignment horizontal="center" vertical="top" wrapText="1"/>
    </xf>
    <xf numFmtId="166" fontId="10" fillId="0" borderId="3" xfId="1" applyNumberFormat="1" applyFont="1" applyFill="1" applyBorder="1" applyAlignment="1">
      <alignment horizontal="center"/>
    </xf>
    <xf numFmtId="2" fontId="10" fillId="0" borderId="6" xfId="1" applyNumberFormat="1" applyFont="1" applyFill="1" applyBorder="1" applyAlignment="1">
      <alignment horizontal="center" vertical="center"/>
    </xf>
    <xf numFmtId="0" fontId="10" fillId="0" borderId="3" xfId="1" applyFont="1" applyFill="1" applyBorder="1"/>
    <xf numFmtId="164" fontId="2" fillId="0" borderId="10" xfId="1" applyNumberFormat="1" applyFont="1" applyFill="1" applyBorder="1" applyAlignment="1">
      <alignment horizontal="center" vertical="top"/>
    </xf>
    <xf numFmtId="2" fontId="10" fillId="0" borderId="50" xfId="1" applyNumberFormat="1" applyFont="1" applyFill="1" applyBorder="1" applyAlignment="1">
      <alignment horizontal="center" vertical="top"/>
    </xf>
    <xf numFmtId="166" fontId="10" fillId="0" borderId="50" xfId="1" applyNumberFormat="1" applyFont="1" applyFill="1" applyBorder="1" applyAlignment="1">
      <alignment horizontal="center" vertical="top"/>
    </xf>
    <xf numFmtId="166" fontId="10" fillId="0" borderId="3" xfId="1" applyNumberFormat="1" applyFont="1" applyFill="1" applyBorder="1" applyAlignment="1">
      <alignment vertical="top"/>
    </xf>
    <xf numFmtId="0" fontId="10" fillId="0" borderId="3" xfId="1" applyFont="1" applyFill="1" applyBorder="1" applyAlignment="1">
      <alignment vertical="center"/>
    </xf>
    <xf numFmtId="166" fontId="10" fillId="0" borderId="12" xfId="1" applyNumberFormat="1" applyFont="1" applyFill="1" applyBorder="1" applyAlignment="1">
      <alignment horizontal="center" vertical="top"/>
    </xf>
    <xf numFmtId="0" fontId="10" fillId="0" borderId="5" xfId="1" applyFont="1" applyFill="1" applyBorder="1" applyAlignment="1">
      <alignment vertical="center"/>
    </xf>
    <xf numFmtId="166" fontId="10" fillId="0" borderId="6" xfId="1" applyNumberFormat="1" applyFont="1" applyFill="1" applyBorder="1" applyAlignment="1">
      <alignment horizontal="center" vertical="center"/>
    </xf>
    <xf numFmtId="166" fontId="10" fillId="0" borderId="3" xfId="1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top"/>
    </xf>
    <xf numFmtId="164" fontId="2" fillId="0" borderId="44" xfId="1" applyNumberFormat="1" applyFont="1" applyFill="1" applyBorder="1" applyAlignment="1">
      <alignment horizontal="center" vertical="top"/>
    </xf>
    <xf numFmtId="2" fontId="10" fillId="0" borderId="3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top"/>
    </xf>
    <xf numFmtId="164" fontId="10" fillId="0" borderId="3" xfId="1" applyNumberFormat="1" applyFont="1" applyFill="1" applyBorder="1" applyAlignment="1">
      <alignment horizontal="center" vertical="top"/>
    </xf>
    <xf numFmtId="164" fontId="8" fillId="0" borderId="43" xfId="1" applyNumberFormat="1" applyFont="1" applyFill="1" applyBorder="1" applyAlignment="1">
      <alignment horizontal="center" vertical="top"/>
    </xf>
    <xf numFmtId="164" fontId="2" fillId="0" borderId="7" xfId="1" applyNumberFormat="1" applyFont="1" applyFill="1" applyBorder="1" applyAlignment="1">
      <alignment horizontal="center" vertical="top"/>
    </xf>
    <xf numFmtId="166" fontId="10" fillId="0" borderId="7" xfId="1" applyNumberFormat="1" applyFont="1" applyFill="1" applyBorder="1" applyAlignment="1">
      <alignment horizontal="center" vertical="top"/>
    </xf>
    <xf numFmtId="0" fontId="10" fillId="0" borderId="7" xfId="1" applyFont="1" applyFill="1" applyBorder="1" applyAlignment="1">
      <alignment horizontal="center" vertical="top"/>
    </xf>
    <xf numFmtId="0" fontId="1" fillId="0" borderId="0" xfId="1" applyFill="1" applyAlignment="1">
      <alignment horizontal="left"/>
    </xf>
    <xf numFmtId="0" fontId="19" fillId="0" borderId="0" xfId="1" applyFont="1" applyFill="1" applyAlignment="1">
      <alignment horizontal="left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44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top" wrapText="1"/>
    </xf>
    <xf numFmtId="49" fontId="6" fillId="0" borderId="3" xfId="1" applyNumberFormat="1" applyFont="1" applyFill="1" applyBorder="1" applyAlignment="1">
      <alignment horizontal="center" vertical="top"/>
    </xf>
    <xf numFmtId="49" fontId="7" fillId="0" borderId="3" xfId="1" applyNumberFormat="1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top"/>
    </xf>
    <xf numFmtId="0" fontId="27" fillId="0" borderId="0" xfId="0" applyFont="1" applyAlignment="1">
      <alignment vertical="top" wrapText="1"/>
    </xf>
    <xf numFmtId="0" fontId="15" fillId="0" borderId="1" xfId="1" applyNumberFormat="1" applyFont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top" wrapText="1"/>
    </xf>
    <xf numFmtId="0" fontId="12" fillId="0" borderId="15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  <xf numFmtId="0" fontId="3" fillId="0" borderId="0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/>
    </xf>
    <xf numFmtId="0" fontId="6" fillId="0" borderId="20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 inden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top" wrapText="1"/>
    </xf>
    <xf numFmtId="3" fontId="14" fillId="0" borderId="4" xfId="1" applyNumberFormat="1" applyFont="1" applyFill="1" applyBorder="1" applyAlignment="1">
      <alignment horizontal="center" vertical="top"/>
    </xf>
    <xf numFmtId="3" fontId="14" fillId="0" borderId="6" xfId="1" applyNumberFormat="1" applyFont="1" applyFill="1" applyBorder="1" applyAlignment="1">
      <alignment horizontal="center" vertical="top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15" fillId="0" borderId="4" xfId="1" applyFont="1" applyBorder="1" applyAlignment="1">
      <alignment horizontal="center" vertical="top" wrapText="1"/>
    </xf>
    <xf numFmtId="0" fontId="15" fillId="0" borderId="5" xfId="1" applyFont="1" applyBorder="1" applyAlignment="1">
      <alignment horizontal="center" vertical="top" wrapText="1"/>
    </xf>
    <xf numFmtId="0" fontId="15" fillId="0" borderId="6" xfId="1" applyFont="1" applyBorder="1" applyAlignment="1">
      <alignment horizontal="center" vertical="top" wrapText="1"/>
    </xf>
    <xf numFmtId="49" fontId="6" fillId="0" borderId="3" xfId="1" applyNumberFormat="1" applyFont="1" applyFill="1" applyBorder="1" applyAlignment="1">
      <alignment horizontal="center" vertical="top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13" fillId="0" borderId="3" xfId="1" applyFont="1" applyFill="1" applyBorder="1" applyAlignment="1">
      <alignment horizontal="center" vertical="top"/>
    </xf>
    <xf numFmtId="0" fontId="15" fillId="4" borderId="4" xfId="1" applyFont="1" applyFill="1" applyBorder="1" applyAlignment="1">
      <alignment horizontal="center" vertical="top"/>
    </xf>
    <xf numFmtId="0" fontId="15" fillId="4" borderId="6" xfId="1" applyFont="1" applyFill="1" applyBorder="1" applyAlignment="1">
      <alignment horizontal="center" vertical="top"/>
    </xf>
    <xf numFmtId="0" fontId="14" fillId="0" borderId="3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49" fontId="2" fillId="4" borderId="10" xfId="1" applyNumberFormat="1" applyFont="1" applyFill="1" applyBorder="1" applyAlignment="1">
      <alignment horizontal="center" vertical="top"/>
    </xf>
    <xf numFmtId="49" fontId="2" fillId="4" borderId="11" xfId="1" applyNumberFormat="1" applyFont="1" applyFill="1" applyBorder="1" applyAlignment="1">
      <alignment horizontal="center" vertical="top"/>
    </xf>
    <xf numFmtId="49" fontId="2" fillId="4" borderId="12" xfId="1" applyNumberFormat="1" applyFont="1" applyFill="1" applyBorder="1" applyAlignment="1">
      <alignment horizontal="center" vertical="top"/>
    </xf>
    <xf numFmtId="49" fontId="2" fillId="4" borderId="44" xfId="1" applyNumberFormat="1" applyFont="1" applyFill="1" applyBorder="1" applyAlignment="1">
      <alignment horizontal="center" vertical="top"/>
    </xf>
    <xf numFmtId="49" fontId="2" fillId="4" borderId="15" xfId="1" applyNumberFormat="1" applyFont="1" applyFill="1" applyBorder="1" applyAlignment="1">
      <alignment horizontal="center" vertical="top"/>
    </xf>
    <xf numFmtId="49" fontId="2" fillId="4" borderId="43" xfId="1" applyNumberFormat="1" applyFont="1" applyFill="1" applyBorder="1" applyAlignment="1">
      <alignment horizontal="center" vertical="top"/>
    </xf>
    <xf numFmtId="0" fontId="10" fillId="4" borderId="1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 wrapText="1"/>
    </xf>
    <xf numFmtId="0" fontId="2" fillId="4" borderId="10" xfId="1" applyFont="1" applyFill="1" applyBorder="1" applyAlignment="1">
      <alignment horizontal="center" vertical="top" wrapText="1"/>
    </xf>
    <xf numFmtId="0" fontId="2" fillId="4" borderId="11" xfId="1" applyFont="1" applyFill="1" applyBorder="1" applyAlignment="1">
      <alignment horizontal="center" vertical="top" wrapText="1"/>
    </xf>
    <xf numFmtId="0" fontId="2" fillId="4" borderId="12" xfId="1" applyFont="1" applyFill="1" applyBorder="1" applyAlignment="1">
      <alignment horizontal="center" vertical="top" wrapText="1"/>
    </xf>
    <xf numFmtId="0" fontId="2" fillId="4" borderId="3" xfId="1" applyFont="1" applyFill="1" applyBorder="1" applyAlignment="1">
      <alignment horizontal="left" vertical="top" wrapText="1"/>
    </xf>
    <xf numFmtId="49" fontId="2" fillId="4" borderId="57" xfId="1" applyNumberFormat="1" applyFont="1" applyFill="1" applyBorder="1" applyAlignment="1">
      <alignment horizontal="center" vertical="top"/>
    </xf>
    <xf numFmtId="49" fontId="2" fillId="4" borderId="3" xfId="1" applyNumberFormat="1" applyFont="1" applyFill="1" applyBorder="1" applyAlignment="1">
      <alignment horizontal="center" vertical="top" wrapText="1"/>
    </xf>
    <xf numFmtId="49" fontId="2" fillId="4" borderId="3" xfId="1" applyNumberFormat="1" applyFont="1" applyFill="1" applyBorder="1" applyAlignment="1">
      <alignment horizontal="center" vertical="top"/>
    </xf>
    <xf numFmtId="0" fontId="2" fillId="4" borderId="52" xfId="1" applyFont="1" applyFill="1" applyBorder="1" applyAlignment="1">
      <alignment horizontal="center" vertical="top" wrapText="1"/>
    </xf>
    <xf numFmtId="0" fontId="2" fillId="4" borderId="0" xfId="1" applyFont="1" applyFill="1" applyBorder="1" applyAlignment="1">
      <alignment horizontal="center" vertical="top" wrapText="1"/>
    </xf>
    <xf numFmtId="0" fontId="2" fillId="4" borderId="49" xfId="1" applyFont="1" applyFill="1" applyBorder="1" applyAlignment="1">
      <alignment horizontal="center" vertical="top" wrapText="1"/>
    </xf>
    <xf numFmtId="0" fontId="8" fillId="4" borderId="1" xfId="1" applyFont="1" applyFill="1" applyBorder="1" applyAlignment="1">
      <alignment horizontal="left" vertical="top" wrapText="1"/>
    </xf>
    <xf numFmtId="0" fontId="8" fillId="4" borderId="10" xfId="1" applyFont="1" applyFill="1" applyBorder="1" applyAlignment="1">
      <alignment horizontal="center" vertical="top" wrapText="1"/>
    </xf>
    <xf numFmtId="0" fontId="8" fillId="4" borderId="11" xfId="1" applyFont="1" applyFill="1" applyBorder="1" applyAlignment="1">
      <alignment horizontal="center" vertical="top" wrapText="1"/>
    </xf>
    <xf numFmtId="0" fontId="8" fillId="4" borderId="12" xfId="1" applyFont="1" applyFill="1" applyBorder="1" applyAlignment="1">
      <alignment horizontal="center" vertical="top" wrapText="1"/>
    </xf>
    <xf numFmtId="0" fontId="2" fillId="4" borderId="10" xfId="1" applyFont="1" applyFill="1" applyBorder="1" applyAlignment="1">
      <alignment horizontal="left" vertical="top" wrapText="1"/>
    </xf>
    <xf numFmtId="0" fontId="2" fillId="4" borderId="11" xfId="1" applyFont="1" applyFill="1" applyBorder="1" applyAlignment="1">
      <alignment horizontal="left" vertical="top" wrapText="1"/>
    </xf>
    <xf numFmtId="0" fontId="2" fillId="4" borderId="63" xfId="1" applyFont="1" applyFill="1" applyBorder="1" applyAlignment="1">
      <alignment horizontal="left" vertical="top" wrapText="1"/>
    </xf>
    <xf numFmtId="49" fontId="8" fillId="4" borderId="1" xfId="1" applyNumberFormat="1" applyFont="1" applyFill="1" applyBorder="1" applyAlignment="1">
      <alignment horizontal="center" vertical="top"/>
    </xf>
    <xf numFmtId="49" fontId="2" fillId="4" borderId="1" xfId="1" applyNumberFormat="1" applyFont="1" applyFill="1" applyBorder="1" applyAlignment="1">
      <alignment horizontal="center" vertical="top"/>
    </xf>
    <xf numFmtId="0" fontId="10" fillId="4" borderId="10" xfId="1" applyFont="1" applyFill="1" applyBorder="1" applyAlignment="1">
      <alignment horizontal="center" vertical="top"/>
    </xf>
    <xf numFmtId="0" fontId="10" fillId="4" borderId="11" xfId="1" applyFont="1" applyFill="1" applyBorder="1" applyAlignment="1">
      <alignment horizontal="center" vertical="top"/>
    </xf>
    <xf numFmtId="0" fontId="10" fillId="4" borderId="12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horizontal="center" vertical="top"/>
    </xf>
    <xf numFmtId="0" fontId="8" fillId="0" borderId="10" xfId="1" applyFont="1" applyFill="1" applyBorder="1" applyAlignment="1">
      <alignment horizontal="left" vertical="top" wrapText="1"/>
    </xf>
    <xf numFmtId="0" fontId="8" fillId="0" borderId="12" xfId="1" applyFont="1" applyFill="1" applyBorder="1" applyAlignment="1">
      <alignment horizontal="left" vertical="top" wrapText="1"/>
    </xf>
    <xf numFmtId="0" fontId="2" fillId="4" borderId="44" xfId="1" applyFont="1" applyFill="1" applyBorder="1" applyAlignment="1">
      <alignment horizontal="center" vertical="top" wrapText="1"/>
    </xf>
    <xf numFmtId="0" fontId="2" fillId="4" borderId="15" xfId="1" applyFont="1" applyFill="1" applyBorder="1" applyAlignment="1">
      <alignment horizontal="center" vertical="top" wrapText="1"/>
    </xf>
    <xf numFmtId="0" fontId="2" fillId="4" borderId="43" xfId="1" applyFont="1" applyFill="1" applyBorder="1" applyAlignment="1">
      <alignment horizontal="center" vertical="top" wrapText="1"/>
    </xf>
    <xf numFmtId="0" fontId="2" fillId="4" borderId="12" xfId="1" applyFont="1" applyFill="1" applyBorder="1" applyAlignment="1">
      <alignment horizontal="left" vertical="top" wrapText="1"/>
    </xf>
    <xf numFmtId="49" fontId="2" fillId="4" borderId="56" xfId="1" applyNumberFormat="1" applyFont="1" applyFill="1" applyBorder="1" applyAlignment="1">
      <alignment horizontal="center" vertical="top" wrapText="1"/>
    </xf>
    <xf numFmtId="49" fontId="2" fillId="4" borderId="11" xfId="1" applyNumberFormat="1" applyFont="1" applyFill="1" applyBorder="1" applyAlignment="1">
      <alignment horizontal="center" vertical="top" wrapText="1"/>
    </xf>
    <xf numFmtId="49" fontId="2" fillId="4" borderId="56" xfId="1" applyNumberFormat="1" applyFont="1" applyFill="1" applyBorder="1" applyAlignment="1">
      <alignment horizontal="center" vertical="top"/>
    </xf>
    <xf numFmtId="0" fontId="2" fillId="4" borderId="11" xfId="1" applyFont="1" applyFill="1" applyBorder="1" applyAlignment="1">
      <alignment vertical="top" wrapText="1"/>
    </xf>
    <xf numFmtId="0" fontId="2" fillId="4" borderId="15" xfId="1" applyFont="1" applyFill="1" applyBorder="1" applyAlignment="1">
      <alignment vertical="top" wrapText="1"/>
    </xf>
    <xf numFmtId="0" fontId="2" fillId="4" borderId="12" xfId="1" applyFont="1" applyFill="1" applyBorder="1" applyAlignment="1">
      <alignment vertical="top" wrapText="1"/>
    </xf>
    <xf numFmtId="49" fontId="2" fillId="4" borderId="5" xfId="1" applyNumberFormat="1" applyFont="1" applyFill="1" applyBorder="1" applyAlignment="1">
      <alignment horizontal="center" vertical="top"/>
    </xf>
    <xf numFmtId="49" fontId="2" fillId="4" borderId="6" xfId="1" applyNumberFormat="1" applyFont="1" applyFill="1" applyBorder="1" applyAlignment="1">
      <alignment horizontal="center" vertical="top"/>
    </xf>
    <xf numFmtId="49" fontId="2" fillId="4" borderId="59" xfId="1" applyNumberFormat="1" applyFont="1" applyFill="1" applyBorder="1" applyAlignment="1">
      <alignment horizontal="center" vertical="top"/>
    </xf>
    <xf numFmtId="49" fontId="2" fillId="4" borderId="46" xfId="1" applyNumberFormat="1" applyFont="1" applyFill="1" applyBorder="1" applyAlignment="1">
      <alignment horizontal="center" vertical="top"/>
    </xf>
    <xf numFmtId="0" fontId="2" fillId="4" borderId="10" xfId="1" applyFont="1" applyFill="1" applyBorder="1" applyAlignment="1">
      <alignment horizontal="left" vertical="center" wrapText="1"/>
    </xf>
    <xf numFmtId="0" fontId="2" fillId="4" borderId="11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left" vertical="top" wrapText="1"/>
    </xf>
    <xf numFmtId="49" fontId="8" fillId="4" borderId="10" xfId="1" applyNumberFormat="1" applyFont="1" applyFill="1" applyBorder="1" applyAlignment="1">
      <alignment horizontal="center" vertical="top"/>
    </xf>
    <xf numFmtId="49" fontId="8" fillId="4" borderId="11" xfId="1" applyNumberFormat="1" applyFont="1" applyFill="1" applyBorder="1" applyAlignment="1">
      <alignment horizontal="center" vertical="top"/>
    </xf>
    <xf numFmtId="49" fontId="8" fillId="4" borderId="12" xfId="1" applyNumberFormat="1" applyFont="1" applyFill="1" applyBorder="1" applyAlignment="1">
      <alignment horizontal="center" vertical="top"/>
    </xf>
    <xf numFmtId="0" fontId="2" fillId="3" borderId="46" xfId="1" applyFont="1" applyFill="1" applyBorder="1" applyAlignment="1">
      <alignment horizontal="center" vertical="center" wrapText="1"/>
    </xf>
    <xf numFmtId="0" fontId="2" fillId="3" borderId="48" xfId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2" fillId="5" borderId="12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2" fillId="3" borderId="43" xfId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 wrapText="1"/>
    </xf>
    <xf numFmtId="49" fontId="2" fillId="5" borderId="1" xfId="1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49" fontId="8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arapulrayon.udmurt.ru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"/>
  <sheetViews>
    <sheetView showGridLines="0" view="pageBreakPreview" topLeftCell="A42" zoomScaleSheetLayoutView="100" workbookViewId="0">
      <selection activeCell="D48" sqref="D48:Q48"/>
    </sheetView>
  </sheetViews>
  <sheetFormatPr defaultRowHeight="15"/>
  <cols>
    <col min="1" max="1" width="4.42578125" style="4" customWidth="1"/>
    <col min="2" max="2" width="5" style="4" customWidth="1"/>
    <col min="3" max="3" width="4" style="4" customWidth="1"/>
    <col min="4" max="4" width="34.5703125" style="4" customWidth="1"/>
    <col min="5" max="5" width="10.5703125" style="4" customWidth="1"/>
    <col min="6" max="6" width="12.140625" style="4" customWidth="1"/>
    <col min="7" max="9" width="10.7109375" style="4" customWidth="1"/>
    <col min="10" max="10" width="10.28515625" style="4" customWidth="1"/>
    <col min="11" max="13" width="10.7109375" style="4" customWidth="1"/>
    <col min="14" max="14" width="10.7109375" style="271" customWidth="1"/>
    <col min="15" max="257" width="9.140625" style="4"/>
    <col min="258" max="258" width="4.42578125" style="4" customWidth="1"/>
    <col min="259" max="259" width="5" style="4" customWidth="1"/>
    <col min="260" max="260" width="4" style="4" customWidth="1"/>
    <col min="261" max="261" width="34.5703125" style="4" customWidth="1"/>
    <col min="262" max="262" width="10.5703125" style="4" customWidth="1"/>
    <col min="263" max="263" width="12.140625" style="4" customWidth="1"/>
    <col min="264" max="266" width="10.7109375" style="4" customWidth="1"/>
    <col min="267" max="267" width="10.28515625" style="4" customWidth="1"/>
    <col min="268" max="270" width="10.7109375" style="4" customWidth="1"/>
    <col min="271" max="513" width="9.140625" style="4"/>
    <col min="514" max="514" width="4.42578125" style="4" customWidth="1"/>
    <col min="515" max="515" width="5" style="4" customWidth="1"/>
    <col min="516" max="516" width="4" style="4" customWidth="1"/>
    <col min="517" max="517" width="34.5703125" style="4" customWidth="1"/>
    <col min="518" max="518" width="10.5703125" style="4" customWidth="1"/>
    <col min="519" max="519" width="12.140625" style="4" customWidth="1"/>
    <col min="520" max="522" width="10.7109375" style="4" customWidth="1"/>
    <col min="523" max="523" width="10.28515625" style="4" customWidth="1"/>
    <col min="524" max="526" width="10.7109375" style="4" customWidth="1"/>
    <col min="527" max="769" width="9.140625" style="4"/>
    <col min="770" max="770" width="4.42578125" style="4" customWidth="1"/>
    <col min="771" max="771" width="5" style="4" customWidth="1"/>
    <col min="772" max="772" width="4" style="4" customWidth="1"/>
    <col min="773" max="773" width="34.5703125" style="4" customWidth="1"/>
    <col min="774" max="774" width="10.5703125" style="4" customWidth="1"/>
    <col min="775" max="775" width="12.140625" style="4" customWidth="1"/>
    <col min="776" max="778" width="10.7109375" style="4" customWidth="1"/>
    <col min="779" max="779" width="10.28515625" style="4" customWidth="1"/>
    <col min="780" max="782" width="10.7109375" style="4" customWidth="1"/>
    <col min="783" max="1025" width="9.140625" style="4"/>
    <col min="1026" max="1026" width="4.42578125" style="4" customWidth="1"/>
    <col min="1027" max="1027" width="5" style="4" customWidth="1"/>
    <col min="1028" max="1028" width="4" style="4" customWidth="1"/>
    <col min="1029" max="1029" width="34.5703125" style="4" customWidth="1"/>
    <col min="1030" max="1030" width="10.5703125" style="4" customWidth="1"/>
    <col min="1031" max="1031" width="12.140625" style="4" customWidth="1"/>
    <col min="1032" max="1034" width="10.7109375" style="4" customWidth="1"/>
    <col min="1035" max="1035" width="10.28515625" style="4" customWidth="1"/>
    <col min="1036" max="1038" width="10.7109375" style="4" customWidth="1"/>
    <col min="1039" max="1281" width="9.140625" style="4"/>
    <col min="1282" max="1282" width="4.42578125" style="4" customWidth="1"/>
    <col min="1283" max="1283" width="5" style="4" customWidth="1"/>
    <col min="1284" max="1284" width="4" style="4" customWidth="1"/>
    <col min="1285" max="1285" width="34.5703125" style="4" customWidth="1"/>
    <col min="1286" max="1286" width="10.5703125" style="4" customWidth="1"/>
    <col min="1287" max="1287" width="12.140625" style="4" customWidth="1"/>
    <col min="1288" max="1290" width="10.7109375" style="4" customWidth="1"/>
    <col min="1291" max="1291" width="10.28515625" style="4" customWidth="1"/>
    <col min="1292" max="1294" width="10.7109375" style="4" customWidth="1"/>
    <col min="1295" max="1537" width="9.140625" style="4"/>
    <col min="1538" max="1538" width="4.42578125" style="4" customWidth="1"/>
    <col min="1539" max="1539" width="5" style="4" customWidth="1"/>
    <col min="1540" max="1540" width="4" style="4" customWidth="1"/>
    <col min="1541" max="1541" width="34.5703125" style="4" customWidth="1"/>
    <col min="1542" max="1542" width="10.5703125" style="4" customWidth="1"/>
    <col min="1543" max="1543" width="12.140625" style="4" customWidth="1"/>
    <col min="1544" max="1546" width="10.7109375" style="4" customWidth="1"/>
    <col min="1547" max="1547" width="10.28515625" style="4" customWidth="1"/>
    <col min="1548" max="1550" width="10.7109375" style="4" customWidth="1"/>
    <col min="1551" max="1793" width="9.140625" style="4"/>
    <col min="1794" max="1794" width="4.42578125" style="4" customWidth="1"/>
    <col min="1795" max="1795" width="5" style="4" customWidth="1"/>
    <col min="1796" max="1796" width="4" style="4" customWidth="1"/>
    <col min="1797" max="1797" width="34.5703125" style="4" customWidth="1"/>
    <col min="1798" max="1798" width="10.5703125" style="4" customWidth="1"/>
    <col min="1799" max="1799" width="12.140625" style="4" customWidth="1"/>
    <col min="1800" max="1802" width="10.7109375" style="4" customWidth="1"/>
    <col min="1803" max="1803" width="10.28515625" style="4" customWidth="1"/>
    <col min="1804" max="1806" width="10.7109375" style="4" customWidth="1"/>
    <col min="1807" max="2049" width="9.140625" style="4"/>
    <col min="2050" max="2050" width="4.42578125" style="4" customWidth="1"/>
    <col min="2051" max="2051" width="5" style="4" customWidth="1"/>
    <col min="2052" max="2052" width="4" style="4" customWidth="1"/>
    <col min="2053" max="2053" width="34.5703125" style="4" customWidth="1"/>
    <col min="2054" max="2054" width="10.5703125" style="4" customWidth="1"/>
    <col min="2055" max="2055" width="12.140625" style="4" customWidth="1"/>
    <col min="2056" max="2058" width="10.7109375" style="4" customWidth="1"/>
    <col min="2059" max="2059" width="10.28515625" style="4" customWidth="1"/>
    <col min="2060" max="2062" width="10.7109375" style="4" customWidth="1"/>
    <col min="2063" max="2305" width="9.140625" style="4"/>
    <col min="2306" max="2306" width="4.42578125" style="4" customWidth="1"/>
    <col min="2307" max="2307" width="5" style="4" customWidth="1"/>
    <col min="2308" max="2308" width="4" style="4" customWidth="1"/>
    <col min="2309" max="2309" width="34.5703125" style="4" customWidth="1"/>
    <col min="2310" max="2310" width="10.5703125" style="4" customWidth="1"/>
    <col min="2311" max="2311" width="12.140625" style="4" customWidth="1"/>
    <col min="2312" max="2314" width="10.7109375" style="4" customWidth="1"/>
    <col min="2315" max="2315" width="10.28515625" style="4" customWidth="1"/>
    <col min="2316" max="2318" width="10.7109375" style="4" customWidth="1"/>
    <col min="2319" max="2561" width="9.140625" style="4"/>
    <col min="2562" max="2562" width="4.42578125" style="4" customWidth="1"/>
    <col min="2563" max="2563" width="5" style="4" customWidth="1"/>
    <col min="2564" max="2564" width="4" style="4" customWidth="1"/>
    <col min="2565" max="2565" width="34.5703125" style="4" customWidth="1"/>
    <col min="2566" max="2566" width="10.5703125" style="4" customWidth="1"/>
    <col min="2567" max="2567" width="12.140625" style="4" customWidth="1"/>
    <col min="2568" max="2570" width="10.7109375" style="4" customWidth="1"/>
    <col min="2571" max="2571" width="10.28515625" style="4" customWidth="1"/>
    <col min="2572" max="2574" width="10.7109375" style="4" customWidth="1"/>
    <col min="2575" max="2817" width="9.140625" style="4"/>
    <col min="2818" max="2818" width="4.42578125" style="4" customWidth="1"/>
    <col min="2819" max="2819" width="5" style="4" customWidth="1"/>
    <col min="2820" max="2820" width="4" style="4" customWidth="1"/>
    <col min="2821" max="2821" width="34.5703125" style="4" customWidth="1"/>
    <col min="2822" max="2822" width="10.5703125" style="4" customWidth="1"/>
    <col min="2823" max="2823" width="12.140625" style="4" customWidth="1"/>
    <col min="2824" max="2826" width="10.7109375" style="4" customWidth="1"/>
    <col min="2827" max="2827" width="10.28515625" style="4" customWidth="1"/>
    <col min="2828" max="2830" width="10.7109375" style="4" customWidth="1"/>
    <col min="2831" max="3073" width="9.140625" style="4"/>
    <col min="3074" max="3074" width="4.42578125" style="4" customWidth="1"/>
    <col min="3075" max="3075" width="5" style="4" customWidth="1"/>
    <col min="3076" max="3076" width="4" style="4" customWidth="1"/>
    <col min="3077" max="3077" width="34.5703125" style="4" customWidth="1"/>
    <col min="3078" max="3078" width="10.5703125" style="4" customWidth="1"/>
    <col min="3079" max="3079" width="12.140625" style="4" customWidth="1"/>
    <col min="3080" max="3082" width="10.7109375" style="4" customWidth="1"/>
    <col min="3083" max="3083" width="10.28515625" style="4" customWidth="1"/>
    <col min="3084" max="3086" width="10.7109375" style="4" customWidth="1"/>
    <col min="3087" max="3329" width="9.140625" style="4"/>
    <col min="3330" max="3330" width="4.42578125" style="4" customWidth="1"/>
    <col min="3331" max="3331" width="5" style="4" customWidth="1"/>
    <col min="3332" max="3332" width="4" style="4" customWidth="1"/>
    <col min="3333" max="3333" width="34.5703125" style="4" customWidth="1"/>
    <col min="3334" max="3334" width="10.5703125" style="4" customWidth="1"/>
    <col min="3335" max="3335" width="12.140625" style="4" customWidth="1"/>
    <col min="3336" max="3338" width="10.7109375" style="4" customWidth="1"/>
    <col min="3339" max="3339" width="10.28515625" style="4" customWidth="1"/>
    <col min="3340" max="3342" width="10.7109375" style="4" customWidth="1"/>
    <col min="3343" max="3585" width="9.140625" style="4"/>
    <col min="3586" max="3586" width="4.42578125" style="4" customWidth="1"/>
    <col min="3587" max="3587" width="5" style="4" customWidth="1"/>
    <col min="3588" max="3588" width="4" style="4" customWidth="1"/>
    <col min="3589" max="3589" width="34.5703125" style="4" customWidth="1"/>
    <col min="3590" max="3590" width="10.5703125" style="4" customWidth="1"/>
    <col min="3591" max="3591" width="12.140625" style="4" customWidth="1"/>
    <col min="3592" max="3594" width="10.7109375" style="4" customWidth="1"/>
    <col min="3595" max="3595" width="10.28515625" style="4" customWidth="1"/>
    <col min="3596" max="3598" width="10.7109375" style="4" customWidth="1"/>
    <col min="3599" max="3841" width="9.140625" style="4"/>
    <col min="3842" max="3842" width="4.42578125" style="4" customWidth="1"/>
    <col min="3843" max="3843" width="5" style="4" customWidth="1"/>
    <col min="3844" max="3844" width="4" style="4" customWidth="1"/>
    <col min="3845" max="3845" width="34.5703125" style="4" customWidth="1"/>
    <col min="3846" max="3846" width="10.5703125" style="4" customWidth="1"/>
    <col min="3847" max="3847" width="12.140625" style="4" customWidth="1"/>
    <col min="3848" max="3850" width="10.7109375" style="4" customWidth="1"/>
    <col min="3851" max="3851" width="10.28515625" style="4" customWidth="1"/>
    <col min="3852" max="3854" width="10.7109375" style="4" customWidth="1"/>
    <col min="3855" max="4097" width="9.140625" style="4"/>
    <col min="4098" max="4098" width="4.42578125" style="4" customWidth="1"/>
    <col min="4099" max="4099" width="5" style="4" customWidth="1"/>
    <col min="4100" max="4100" width="4" style="4" customWidth="1"/>
    <col min="4101" max="4101" width="34.5703125" style="4" customWidth="1"/>
    <col min="4102" max="4102" width="10.5703125" style="4" customWidth="1"/>
    <col min="4103" max="4103" width="12.140625" style="4" customWidth="1"/>
    <col min="4104" max="4106" width="10.7109375" style="4" customWidth="1"/>
    <col min="4107" max="4107" width="10.28515625" style="4" customWidth="1"/>
    <col min="4108" max="4110" width="10.7109375" style="4" customWidth="1"/>
    <col min="4111" max="4353" width="9.140625" style="4"/>
    <col min="4354" max="4354" width="4.42578125" style="4" customWidth="1"/>
    <col min="4355" max="4355" width="5" style="4" customWidth="1"/>
    <col min="4356" max="4356" width="4" style="4" customWidth="1"/>
    <col min="4357" max="4357" width="34.5703125" style="4" customWidth="1"/>
    <col min="4358" max="4358" width="10.5703125" style="4" customWidth="1"/>
    <col min="4359" max="4359" width="12.140625" style="4" customWidth="1"/>
    <col min="4360" max="4362" width="10.7109375" style="4" customWidth="1"/>
    <col min="4363" max="4363" width="10.28515625" style="4" customWidth="1"/>
    <col min="4364" max="4366" width="10.7109375" style="4" customWidth="1"/>
    <col min="4367" max="4609" width="9.140625" style="4"/>
    <col min="4610" max="4610" width="4.42578125" style="4" customWidth="1"/>
    <col min="4611" max="4611" width="5" style="4" customWidth="1"/>
    <col min="4612" max="4612" width="4" style="4" customWidth="1"/>
    <col min="4613" max="4613" width="34.5703125" style="4" customWidth="1"/>
    <col min="4614" max="4614" width="10.5703125" style="4" customWidth="1"/>
    <col min="4615" max="4615" width="12.140625" style="4" customWidth="1"/>
    <col min="4616" max="4618" width="10.7109375" style="4" customWidth="1"/>
    <col min="4619" max="4619" width="10.28515625" style="4" customWidth="1"/>
    <col min="4620" max="4622" width="10.7109375" style="4" customWidth="1"/>
    <col min="4623" max="4865" width="9.140625" style="4"/>
    <col min="4866" max="4866" width="4.42578125" style="4" customWidth="1"/>
    <col min="4867" max="4867" width="5" style="4" customWidth="1"/>
    <col min="4868" max="4868" width="4" style="4" customWidth="1"/>
    <col min="4869" max="4869" width="34.5703125" style="4" customWidth="1"/>
    <col min="4870" max="4870" width="10.5703125" style="4" customWidth="1"/>
    <col min="4871" max="4871" width="12.140625" style="4" customWidth="1"/>
    <col min="4872" max="4874" width="10.7109375" style="4" customWidth="1"/>
    <col min="4875" max="4875" width="10.28515625" style="4" customWidth="1"/>
    <col min="4876" max="4878" width="10.7109375" style="4" customWidth="1"/>
    <col min="4879" max="5121" width="9.140625" style="4"/>
    <col min="5122" max="5122" width="4.42578125" style="4" customWidth="1"/>
    <col min="5123" max="5123" width="5" style="4" customWidth="1"/>
    <col min="5124" max="5124" width="4" style="4" customWidth="1"/>
    <col min="5125" max="5125" width="34.5703125" style="4" customWidth="1"/>
    <col min="5126" max="5126" width="10.5703125" style="4" customWidth="1"/>
    <col min="5127" max="5127" width="12.140625" style="4" customWidth="1"/>
    <col min="5128" max="5130" width="10.7109375" style="4" customWidth="1"/>
    <col min="5131" max="5131" width="10.28515625" style="4" customWidth="1"/>
    <col min="5132" max="5134" width="10.7109375" style="4" customWidth="1"/>
    <col min="5135" max="5377" width="9.140625" style="4"/>
    <col min="5378" max="5378" width="4.42578125" style="4" customWidth="1"/>
    <col min="5379" max="5379" width="5" style="4" customWidth="1"/>
    <col min="5380" max="5380" width="4" style="4" customWidth="1"/>
    <col min="5381" max="5381" width="34.5703125" style="4" customWidth="1"/>
    <col min="5382" max="5382" width="10.5703125" style="4" customWidth="1"/>
    <col min="5383" max="5383" width="12.140625" style="4" customWidth="1"/>
    <col min="5384" max="5386" width="10.7109375" style="4" customWidth="1"/>
    <col min="5387" max="5387" width="10.28515625" style="4" customWidth="1"/>
    <col min="5388" max="5390" width="10.7109375" style="4" customWidth="1"/>
    <col min="5391" max="5633" width="9.140625" style="4"/>
    <col min="5634" max="5634" width="4.42578125" style="4" customWidth="1"/>
    <col min="5635" max="5635" width="5" style="4" customWidth="1"/>
    <col min="5636" max="5636" width="4" style="4" customWidth="1"/>
    <col min="5637" max="5637" width="34.5703125" style="4" customWidth="1"/>
    <col min="5638" max="5638" width="10.5703125" style="4" customWidth="1"/>
    <col min="5639" max="5639" width="12.140625" style="4" customWidth="1"/>
    <col min="5640" max="5642" width="10.7109375" style="4" customWidth="1"/>
    <col min="5643" max="5643" width="10.28515625" style="4" customWidth="1"/>
    <col min="5644" max="5646" width="10.7109375" style="4" customWidth="1"/>
    <col min="5647" max="5889" width="9.140625" style="4"/>
    <col min="5890" max="5890" width="4.42578125" style="4" customWidth="1"/>
    <col min="5891" max="5891" width="5" style="4" customWidth="1"/>
    <col min="5892" max="5892" width="4" style="4" customWidth="1"/>
    <col min="5893" max="5893" width="34.5703125" style="4" customWidth="1"/>
    <col min="5894" max="5894" width="10.5703125" style="4" customWidth="1"/>
    <col min="5895" max="5895" width="12.140625" style="4" customWidth="1"/>
    <col min="5896" max="5898" width="10.7109375" style="4" customWidth="1"/>
    <col min="5899" max="5899" width="10.28515625" style="4" customWidth="1"/>
    <col min="5900" max="5902" width="10.7109375" style="4" customWidth="1"/>
    <col min="5903" max="6145" width="9.140625" style="4"/>
    <col min="6146" max="6146" width="4.42578125" style="4" customWidth="1"/>
    <col min="6147" max="6147" width="5" style="4" customWidth="1"/>
    <col min="6148" max="6148" width="4" style="4" customWidth="1"/>
    <col min="6149" max="6149" width="34.5703125" style="4" customWidth="1"/>
    <col min="6150" max="6150" width="10.5703125" style="4" customWidth="1"/>
    <col min="6151" max="6151" width="12.140625" style="4" customWidth="1"/>
    <col min="6152" max="6154" width="10.7109375" style="4" customWidth="1"/>
    <col min="6155" max="6155" width="10.28515625" style="4" customWidth="1"/>
    <col min="6156" max="6158" width="10.7109375" style="4" customWidth="1"/>
    <col min="6159" max="6401" width="9.140625" style="4"/>
    <col min="6402" max="6402" width="4.42578125" style="4" customWidth="1"/>
    <col min="6403" max="6403" width="5" style="4" customWidth="1"/>
    <col min="6404" max="6404" width="4" style="4" customWidth="1"/>
    <col min="6405" max="6405" width="34.5703125" style="4" customWidth="1"/>
    <col min="6406" max="6406" width="10.5703125" style="4" customWidth="1"/>
    <col min="6407" max="6407" width="12.140625" style="4" customWidth="1"/>
    <col min="6408" max="6410" width="10.7109375" style="4" customWidth="1"/>
    <col min="6411" max="6411" width="10.28515625" style="4" customWidth="1"/>
    <col min="6412" max="6414" width="10.7109375" style="4" customWidth="1"/>
    <col min="6415" max="6657" width="9.140625" style="4"/>
    <col min="6658" max="6658" width="4.42578125" style="4" customWidth="1"/>
    <col min="6659" max="6659" width="5" style="4" customWidth="1"/>
    <col min="6660" max="6660" width="4" style="4" customWidth="1"/>
    <col min="6661" max="6661" width="34.5703125" style="4" customWidth="1"/>
    <col min="6662" max="6662" width="10.5703125" style="4" customWidth="1"/>
    <col min="6663" max="6663" width="12.140625" style="4" customWidth="1"/>
    <col min="6664" max="6666" width="10.7109375" style="4" customWidth="1"/>
    <col min="6667" max="6667" width="10.28515625" style="4" customWidth="1"/>
    <col min="6668" max="6670" width="10.7109375" style="4" customWidth="1"/>
    <col min="6671" max="6913" width="9.140625" style="4"/>
    <col min="6914" max="6914" width="4.42578125" style="4" customWidth="1"/>
    <col min="6915" max="6915" width="5" style="4" customWidth="1"/>
    <col min="6916" max="6916" width="4" style="4" customWidth="1"/>
    <col min="6917" max="6917" width="34.5703125" style="4" customWidth="1"/>
    <col min="6918" max="6918" width="10.5703125" style="4" customWidth="1"/>
    <col min="6919" max="6919" width="12.140625" style="4" customWidth="1"/>
    <col min="6920" max="6922" width="10.7109375" style="4" customWidth="1"/>
    <col min="6923" max="6923" width="10.28515625" style="4" customWidth="1"/>
    <col min="6924" max="6926" width="10.7109375" style="4" customWidth="1"/>
    <col min="6927" max="7169" width="9.140625" style="4"/>
    <col min="7170" max="7170" width="4.42578125" style="4" customWidth="1"/>
    <col min="7171" max="7171" width="5" style="4" customWidth="1"/>
    <col min="7172" max="7172" width="4" style="4" customWidth="1"/>
    <col min="7173" max="7173" width="34.5703125" style="4" customWidth="1"/>
    <col min="7174" max="7174" width="10.5703125" style="4" customWidth="1"/>
    <col min="7175" max="7175" width="12.140625" style="4" customWidth="1"/>
    <col min="7176" max="7178" width="10.7109375" style="4" customWidth="1"/>
    <col min="7179" max="7179" width="10.28515625" style="4" customWidth="1"/>
    <col min="7180" max="7182" width="10.7109375" style="4" customWidth="1"/>
    <col min="7183" max="7425" width="9.140625" style="4"/>
    <col min="7426" max="7426" width="4.42578125" style="4" customWidth="1"/>
    <col min="7427" max="7427" width="5" style="4" customWidth="1"/>
    <col min="7428" max="7428" width="4" style="4" customWidth="1"/>
    <col min="7429" max="7429" width="34.5703125" style="4" customWidth="1"/>
    <col min="7430" max="7430" width="10.5703125" style="4" customWidth="1"/>
    <col min="7431" max="7431" width="12.140625" style="4" customWidth="1"/>
    <col min="7432" max="7434" width="10.7109375" style="4" customWidth="1"/>
    <col min="7435" max="7435" width="10.28515625" style="4" customWidth="1"/>
    <col min="7436" max="7438" width="10.7109375" style="4" customWidth="1"/>
    <col min="7439" max="7681" width="9.140625" style="4"/>
    <col min="7682" max="7682" width="4.42578125" style="4" customWidth="1"/>
    <col min="7683" max="7683" width="5" style="4" customWidth="1"/>
    <col min="7684" max="7684" width="4" style="4" customWidth="1"/>
    <col min="7685" max="7685" width="34.5703125" style="4" customWidth="1"/>
    <col min="7686" max="7686" width="10.5703125" style="4" customWidth="1"/>
    <col min="7687" max="7687" width="12.140625" style="4" customWidth="1"/>
    <col min="7688" max="7690" width="10.7109375" style="4" customWidth="1"/>
    <col min="7691" max="7691" width="10.28515625" style="4" customWidth="1"/>
    <col min="7692" max="7694" width="10.7109375" style="4" customWidth="1"/>
    <col min="7695" max="7937" width="9.140625" style="4"/>
    <col min="7938" max="7938" width="4.42578125" style="4" customWidth="1"/>
    <col min="7939" max="7939" width="5" style="4" customWidth="1"/>
    <col min="7940" max="7940" width="4" style="4" customWidth="1"/>
    <col min="7941" max="7941" width="34.5703125" style="4" customWidth="1"/>
    <col min="7942" max="7942" width="10.5703125" style="4" customWidth="1"/>
    <col min="7943" max="7943" width="12.140625" style="4" customWidth="1"/>
    <col min="7944" max="7946" width="10.7109375" style="4" customWidth="1"/>
    <col min="7947" max="7947" width="10.28515625" style="4" customWidth="1"/>
    <col min="7948" max="7950" width="10.7109375" style="4" customWidth="1"/>
    <col min="7951" max="8193" width="9.140625" style="4"/>
    <col min="8194" max="8194" width="4.42578125" style="4" customWidth="1"/>
    <col min="8195" max="8195" width="5" style="4" customWidth="1"/>
    <col min="8196" max="8196" width="4" style="4" customWidth="1"/>
    <col min="8197" max="8197" width="34.5703125" style="4" customWidth="1"/>
    <col min="8198" max="8198" width="10.5703125" style="4" customWidth="1"/>
    <col min="8199" max="8199" width="12.140625" style="4" customWidth="1"/>
    <col min="8200" max="8202" width="10.7109375" style="4" customWidth="1"/>
    <col min="8203" max="8203" width="10.28515625" style="4" customWidth="1"/>
    <col min="8204" max="8206" width="10.7109375" style="4" customWidth="1"/>
    <col min="8207" max="8449" width="9.140625" style="4"/>
    <col min="8450" max="8450" width="4.42578125" style="4" customWidth="1"/>
    <col min="8451" max="8451" width="5" style="4" customWidth="1"/>
    <col min="8452" max="8452" width="4" style="4" customWidth="1"/>
    <col min="8453" max="8453" width="34.5703125" style="4" customWidth="1"/>
    <col min="8454" max="8454" width="10.5703125" style="4" customWidth="1"/>
    <col min="8455" max="8455" width="12.140625" style="4" customWidth="1"/>
    <col min="8456" max="8458" width="10.7109375" style="4" customWidth="1"/>
    <col min="8459" max="8459" width="10.28515625" style="4" customWidth="1"/>
    <col min="8460" max="8462" width="10.7109375" style="4" customWidth="1"/>
    <col min="8463" max="8705" width="9.140625" style="4"/>
    <col min="8706" max="8706" width="4.42578125" style="4" customWidth="1"/>
    <col min="8707" max="8707" width="5" style="4" customWidth="1"/>
    <col min="8708" max="8708" width="4" style="4" customWidth="1"/>
    <col min="8709" max="8709" width="34.5703125" style="4" customWidth="1"/>
    <col min="8710" max="8710" width="10.5703125" style="4" customWidth="1"/>
    <col min="8711" max="8711" width="12.140625" style="4" customWidth="1"/>
    <col min="8712" max="8714" width="10.7109375" style="4" customWidth="1"/>
    <col min="8715" max="8715" width="10.28515625" style="4" customWidth="1"/>
    <col min="8716" max="8718" width="10.7109375" style="4" customWidth="1"/>
    <col min="8719" max="8961" width="9.140625" style="4"/>
    <col min="8962" max="8962" width="4.42578125" style="4" customWidth="1"/>
    <col min="8963" max="8963" width="5" style="4" customWidth="1"/>
    <col min="8964" max="8964" width="4" style="4" customWidth="1"/>
    <col min="8965" max="8965" width="34.5703125" style="4" customWidth="1"/>
    <col min="8966" max="8966" width="10.5703125" style="4" customWidth="1"/>
    <col min="8967" max="8967" width="12.140625" style="4" customWidth="1"/>
    <col min="8968" max="8970" width="10.7109375" style="4" customWidth="1"/>
    <col min="8971" max="8971" width="10.28515625" style="4" customWidth="1"/>
    <col min="8972" max="8974" width="10.7109375" style="4" customWidth="1"/>
    <col min="8975" max="9217" width="9.140625" style="4"/>
    <col min="9218" max="9218" width="4.42578125" style="4" customWidth="1"/>
    <col min="9219" max="9219" width="5" style="4" customWidth="1"/>
    <col min="9220" max="9220" width="4" style="4" customWidth="1"/>
    <col min="9221" max="9221" width="34.5703125" style="4" customWidth="1"/>
    <col min="9222" max="9222" width="10.5703125" style="4" customWidth="1"/>
    <col min="9223" max="9223" width="12.140625" style="4" customWidth="1"/>
    <col min="9224" max="9226" width="10.7109375" style="4" customWidth="1"/>
    <col min="9227" max="9227" width="10.28515625" style="4" customWidth="1"/>
    <col min="9228" max="9230" width="10.7109375" style="4" customWidth="1"/>
    <col min="9231" max="9473" width="9.140625" style="4"/>
    <col min="9474" max="9474" width="4.42578125" style="4" customWidth="1"/>
    <col min="9475" max="9475" width="5" style="4" customWidth="1"/>
    <col min="9476" max="9476" width="4" style="4" customWidth="1"/>
    <col min="9477" max="9477" width="34.5703125" style="4" customWidth="1"/>
    <col min="9478" max="9478" width="10.5703125" style="4" customWidth="1"/>
    <col min="9479" max="9479" width="12.140625" style="4" customWidth="1"/>
    <col min="9480" max="9482" width="10.7109375" style="4" customWidth="1"/>
    <col min="9483" max="9483" width="10.28515625" style="4" customWidth="1"/>
    <col min="9484" max="9486" width="10.7109375" style="4" customWidth="1"/>
    <col min="9487" max="9729" width="9.140625" style="4"/>
    <col min="9730" max="9730" width="4.42578125" style="4" customWidth="1"/>
    <col min="9731" max="9731" width="5" style="4" customWidth="1"/>
    <col min="9732" max="9732" width="4" style="4" customWidth="1"/>
    <col min="9733" max="9733" width="34.5703125" style="4" customWidth="1"/>
    <col min="9734" max="9734" width="10.5703125" style="4" customWidth="1"/>
    <col min="9735" max="9735" width="12.140625" style="4" customWidth="1"/>
    <col min="9736" max="9738" width="10.7109375" style="4" customWidth="1"/>
    <col min="9739" max="9739" width="10.28515625" style="4" customWidth="1"/>
    <col min="9740" max="9742" width="10.7109375" style="4" customWidth="1"/>
    <col min="9743" max="9985" width="9.140625" style="4"/>
    <col min="9986" max="9986" width="4.42578125" style="4" customWidth="1"/>
    <col min="9987" max="9987" width="5" style="4" customWidth="1"/>
    <col min="9988" max="9988" width="4" style="4" customWidth="1"/>
    <col min="9989" max="9989" width="34.5703125" style="4" customWidth="1"/>
    <col min="9990" max="9990" width="10.5703125" style="4" customWidth="1"/>
    <col min="9991" max="9991" width="12.140625" style="4" customWidth="1"/>
    <col min="9992" max="9994" width="10.7109375" style="4" customWidth="1"/>
    <col min="9995" max="9995" width="10.28515625" style="4" customWidth="1"/>
    <col min="9996" max="9998" width="10.7109375" style="4" customWidth="1"/>
    <col min="9999" max="10241" width="9.140625" style="4"/>
    <col min="10242" max="10242" width="4.42578125" style="4" customWidth="1"/>
    <col min="10243" max="10243" width="5" style="4" customWidth="1"/>
    <col min="10244" max="10244" width="4" style="4" customWidth="1"/>
    <col min="10245" max="10245" width="34.5703125" style="4" customWidth="1"/>
    <col min="10246" max="10246" width="10.5703125" style="4" customWidth="1"/>
    <col min="10247" max="10247" width="12.140625" style="4" customWidth="1"/>
    <col min="10248" max="10250" width="10.7109375" style="4" customWidth="1"/>
    <col min="10251" max="10251" width="10.28515625" style="4" customWidth="1"/>
    <col min="10252" max="10254" width="10.7109375" style="4" customWidth="1"/>
    <col min="10255" max="10497" width="9.140625" style="4"/>
    <col min="10498" max="10498" width="4.42578125" style="4" customWidth="1"/>
    <col min="10499" max="10499" width="5" style="4" customWidth="1"/>
    <col min="10500" max="10500" width="4" style="4" customWidth="1"/>
    <col min="10501" max="10501" width="34.5703125" style="4" customWidth="1"/>
    <col min="10502" max="10502" width="10.5703125" style="4" customWidth="1"/>
    <col min="10503" max="10503" width="12.140625" style="4" customWidth="1"/>
    <col min="10504" max="10506" width="10.7109375" style="4" customWidth="1"/>
    <col min="10507" max="10507" width="10.28515625" style="4" customWidth="1"/>
    <col min="10508" max="10510" width="10.7109375" style="4" customWidth="1"/>
    <col min="10511" max="10753" width="9.140625" style="4"/>
    <col min="10754" max="10754" width="4.42578125" style="4" customWidth="1"/>
    <col min="10755" max="10755" width="5" style="4" customWidth="1"/>
    <col min="10756" max="10756" width="4" style="4" customWidth="1"/>
    <col min="10757" max="10757" width="34.5703125" style="4" customWidth="1"/>
    <col min="10758" max="10758" width="10.5703125" style="4" customWidth="1"/>
    <col min="10759" max="10759" width="12.140625" style="4" customWidth="1"/>
    <col min="10760" max="10762" width="10.7109375" style="4" customWidth="1"/>
    <col min="10763" max="10763" width="10.28515625" style="4" customWidth="1"/>
    <col min="10764" max="10766" width="10.7109375" style="4" customWidth="1"/>
    <col min="10767" max="11009" width="9.140625" style="4"/>
    <col min="11010" max="11010" width="4.42578125" style="4" customWidth="1"/>
    <col min="11011" max="11011" width="5" style="4" customWidth="1"/>
    <col min="11012" max="11012" width="4" style="4" customWidth="1"/>
    <col min="11013" max="11013" width="34.5703125" style="4" customWidth="1"/>
    <col min="11014" max="11014" width="10.5703125" style="4" customWidth="1"/>
    <col min="11015" max="11015" width="12.140625" style="4" customWidth="1"/>
    <col min="11016" max="11018" width="10.7109375" style="4" customWidth="1"/>
    <col min="11019" max="11019" width="10.28515625" style="4" customWidth="1"/>
    <col min="11020" max="11022" width="10.7109375" style="4" customWidth="1"/>
    <col min="11023" max="11265" width="9.140625" style="4"/>
    <col min="11266" max="11266" width="4.42578125" style="4" customWidth="1"/>
    <col min="11267" max="11267" width="5" style="4" customWidth="1"/>
    <col min="11268" max="11268" width="4" style="4" customWidth="1"/>
    <col min="11269" max="11269" width="34.5703125" style="4" customWidth="1"/>
    <col min="11270" max="11270" width="10.5703125" style="4" customWidth="1"/>
    <col min="11271" max="11271" width="12.140625" style="4" customWidth="1"/>
    <col min="11272" max="11274" width="10.7109375" style="4" customWidth="1"/>
    <col min="11275" max="11275" width="10.28515625" style="4" customWidth="1"/>
    <col min="11276" max="11278" width="10.7109375" style="4" customWidth="1"/>
    <col min="11279" max="11521" width="9.140625" style="4"/>
    <col min="11522" max="11522" width="4.42578125" style="4" customWidth="1"/>
    <col min="11523" max="11523" width="5" style="4" customWidth="1"/>
    <col min="11524" max="11524" width="4" style="4" customWidth="1"/>
    <col min="11525" max="11525" width="34.5703125" style="4" customWidth="1"/>
    <col min="11526" max="11526" width="10.5703125" style="4" customWidth="1"/>
    <col min="11527" max="11527" width="12.140625" style="4" customWidth="1"/>
    <col min="11528" max="11530" width="10.7109375" style="4" customWidth="1"/>
    <col min="11531" max="11531" width="10.28515625" style="4" customWidth="1"/>
    <col min="11532" max="11534" width="10.7109375" style="4" customWidth="1"/>
    <col min="11535" max="11777" width="9.140625" style="4"/>
    <col min="11778" max="11778" width="4.42578125" style="4" customWidth="1"/>
    <col min="11779" max="11779" width="5" style="4" customWidth="1"/>
    <col min="11780" max="11780" width="4" style="4" customWidth="1"/>
    <col min="11781" max="11781" width="34.5703125" style="4" customWidth="1"/>
    <col min="11782" max="11782" width="10.5703125" style="4" customWidth="1"/>
    <col min="11783" max="11783" width="12.140625" style="4" customWidth="1"/>
    <col min="11784" max="11786" width="10.7109375" style="4" customWidth="1"/>
    <col min="11787" max="11787" width="10.28515625" style="4" customWidth="1"/>
    <col min="11788" max="11790" width="10.7109375" style="4" customWidth="1"/>
    <col min="11791" max="12033" width="9.140625" style="4"/>
    <col min="12034" max="12034" width="4.42578125" style="4" customWidth="1"/>
    <col min="12035" max="12035" width="5" style="4" customWidth="1"/>
    <col min="12036" max="12036" width="4" style="4" customWidth="1"/>
    <col min="12037" max="12037" width="34.5703125" style="4" customWidth="1"/>
    <col min="12038" max="12038" width="10.5703125" style="4" customWidth="1"/>
    <col min="12039" max="12039" width="12.140625" style="4" customWidth="1"/>
    <col min="12040" max="12042" width="10.7109375" style="4" customWidth="1"/>
    <col min="12043" max="12043" width="10.28515625" style="4" customWidth="1"/>
    <col min="12044" max="12046" width="10.7109375" style="4" customWidth="1"/>
    <col min="12047" max="12289" width="9.140625" style="4"/>
    <col min="12290" max="12290" width="4.42578125" style="4" customWidth="1"/>
    <col min="12291" max="12291" width="5" style="4" customWidth="1"/>
    <col min="12292" max="12292" width="4" style="4" customWidth="1"/>
    <col min="12293" max="12293" width="34.5703125" style="4" customWidth="1"/>
    <col min="12294" max="12294" width="10.5703125" style="4" customWidth="1"/>
    <col min="12295" max="12295" width="12.140625" style="4" customWidth="1"/>
    <col min="12296" max="12298" width="10.7109375" style="4" customWidth="1"/>
    <col min="12299" max="12299" width="10.28515625" style="4" customWidth="1"/>
    <col min="12300" max="12302" width="10.7109375" style="4" customWidth="1"/>
    <col min="12303" max="12545" width="9.140625" style="4"/>
    <col min="12546" max="12546" width="4.42578125" style="4" customWidth="1"/>
    <col min="12547" max="12547" width="5" style="4" customWidth="1"/>
    <col min="12548" max="12548" width="4" style="4" customWidth="1"/>
    <col min="12549" max="12549" width="34.5703125" style="4" customWidth="1"/>
    <col min="12550" max="12550" width="10.5703125" style="4" customWidth="1"/>
    <col min="12551" max="12551" width="12.140625" style="4" customWidth="1"/>
    <col min="12552" max="12554" width="10.7109375" style="4" customWidth="1"/>
    <col min="12555" max="12555" width="10.28515625" style="4" customWidth="1"/>
    <col min="12556" max="12558" width="10.7109375" style="4" customWidth="1"/>
    <col min="12559" max="12801" width="9.140625" style="4"/>
    <col min="12802" max="12802" width="4.42578125" style="4" customWidth="1"/>
    <col min="12803" max="12803" width="5" style="4" customWidth="1"/>
    <col min="12804" max="12804" width="4" style="4" customWidth="1"/>
    <col min="12805" max="12805" width="34.5703125" style="4" customWidth="1"/>
    <col min="12806" max="12806" width="10.5703125" style="4" customWidth="1"/>
    <col min="12807" max="12807" width="12.140625" style="4" customWidth="1"/>
    <col min="12808" max="12810" width="10.7109375" style="4" customWidth="1"/>
    <col min="12811" max="12811" width="10.28515625" style="4" customWidth="1"/>
    <col min="12812" max="12814" width="10.7109375" style="4" customWidth="1"/>
    <col min="12815" max="13057" width="9.140625" style="4"/>
    <col min="13058" max="13058" width="4.42578125" style="4" customWidth="1"/>
    <col min="13059" max="13059" width="5" style="4" customWidth="1"/>
    <col min="13060" max="13060" width="4" style="4" customWidth="1"/>
    <col min="13061" max="13061" width="34.5703125" style="4" customWidth="1"/>
    <col min="13062" max="13062" width="10.5703125" style="4" customWidth="1"/>
    <col min="13063" max="13063" width="12.140625" style="4" customWidth="1"/>
    <col min="13064" max="13066" width="10.7109375" style="4" customWidth="1"/>
    <col min="13067" max="13067" width="10.28515625" style="4" customWidth="1"/>
    <col min="13068" max="13070" width="10.7109375" style="4" customWidth="1"/>
    <col min="13071" max="13313" width="9.140625" style="4"/>
    <col min="13314" max="13314" width="4.42578125" style="4" customWidth="1"/>
    <col min="13315" max="13315" width="5" style="4" customWidth="1"/>
    <col min="13316" max="13316" width="4" style="4" customWidth="1"/>
    <col min="13317" max="13317" width="34.5703125" style="4" customWidth="1"/>
    <col min="13318" max="13318" width="10.5703125" style="4" customWidth="1"/>
    <col min="13319" max="13319" width="12.140625" style="4" customWidth="1"/>
    <col min="13320" max="13322" width="10.7109375" style="4" customWidth="1"/>
    <col min="13323" max="13323" width="10.28515625" style="4" customWidth="1"/>
    <col min="13324" max="13326" width="10.7109375" style="4" customWidth="1"/>
    <col min="13327" max="13569" width="9.140625" style="4"/>
    <col min="13570" max="13570" width="4.42578125" style="4" customWidth="1"/>
    <col min="13571" max="13571" width="5" style="4" customWidth="1"/>
    <col min="13572" max="13572" width="4" style="4" customWidth="1"/>
    <col min="13573" max="13573" width="34.5703125" style="4" customWidth="1"/>
    <col min="13574" max="13574" width="10.5703125" style="4" customWidth="1"/>
    <col min="13575" max="13575" width="12.140625" style="4" customWidth="1"/>
    <col min="13576" max="13578" width="10.7109375" style="4" customWidth="1"/>
    <col min="13579" max="13579" width="10.28515625" style="4" customWidth="1"/>
    <col min="13580" max="13582" width="10.7109375" style="4" customWidth="1"/>
    <col min="13583" max="13825" width="9.140625" style="4"/>
    <col min="13826" max="13826" width="4.42578125" style="4" customWidth="1"/>
    <col min="13827" max="13827" width="5" style="4" customWidth="1"/>
    <col min="13828" max="13828" width="4" style="4" customWidth="1"/>
    <col min="13829" max="13829" width="34.5703125" style="4" customWidth="1"/>
    <col min="13830" max="13830" width="10.5703125" style="4" customWidth="1"/>
    <col min="13831" max="13831" width="12.140625" style="4" customWidth="1"/>
    <col min="13832" max="13834" width="10.7109375" style="4" customWidth="1"/>
    <col min="13835" max="13835" width="10.28515625" style="4" customWidth="1"/>
    <col min="13836" max="13838" width="10.7109375" style="4" customWidth="1"/>
    <col min="13839" max="14081" width="9.140625" style="4"/>
    <col min="14082" max="14082" width="4.42578125" style="4" customWidth="1"/>
    <col min="14083" max="14083" width="5" style="4" customWidth="1"/>
    <col min="14084" max="14084" width="4" style="4" customWidth="1"/>
    <col min="14085" max="14085" width="34.5703125" style="4" customWidth="1"/>
    <col min="14086" max="14086" width="10.5703125" style="4" customWidth="1"/>
    <col min="14087" max="14087" width="12.140625" style="4" customWidth="1"/>
    <col min="14088" max="14090" width="10.7109375" style="4" customWidth="1"/>
    <col min="14091" max="14091" width="10.28515625" style="4" customWidth="1"/>
    <col min="14092" max="14094" width="10.7109375" style="4" customWidth="1"/>
    <col min="14095" max="14337" width="9.140625" style="4"/>
    <col min="14338" max="14338" width="4.42578125" style="4" customWidth="1"/>
    <col min="14339" max="14339" width="5" style="4" customWidth="1"/>
    <col min="14340" max="14340" width="4" style="4" customWidth="1"/>
    <col min="14341" max="14341" width="34.5703125" style="4" customWidth="1"/>
    <col min="14342" max="14342" width="10.5703125" style="4" customWidth="1"/>
    <col min="14343" max="14343" width="12.140625" style="4" customWidth="1"/>
    <col min="14344" max="14346" width="10.7109375" style="4" customWidth="1"/>
    <col min="14347" max="14347" width="10.28515625" style="4" customWidth="1"/>
    <col min="14348" max="14350" width="10.7109375" style="4" customWidth="1"/>
    <col min="14351" max="14593" width="9.140625" style="4"/>
    <col min="14594" max="14594" width="4.42578125" style="4" customWidth="1"/>
    <col min="14595" max="14595" width="5" style="4" customWidth="1"/>
    <col min="14596" max="14596" width="4" style="4" customWidth="1"/>
    <col min="14597" max="14597" width="34.5703125" style="4" customWidth="1"/>
    <col min="14598" max="14598" width="10.5703125" style="4" customWidth="1"/>
    <col min="14599" max="14599" width="12.140625" style="4" customWidth="1"/>
    <col min="14600" max="14602" width="10.7109375" style="4" customWidth="1"/>
    <col min="14603" max="14603" width="10.28515625" style="4" customWidth="1"/>
    <col min="14604" max="14606" width="10.7109375" style="4" customWidth="1"/>
    <col min="14607" max="14849" width="9.140625" style="4"/>
    <col min="14850" max="14850" width="4.42578125" style="4" customWidth="1"/>
    <col min="14851" max="14851" width="5" style="4" customWidth="1"/>
    <col min="14852" max="14852" width="4" style="4" customWidth="1"/>
    <col min="14853" max="14853" width="34.5703125" style="4" customWidth="1"/>
    <col min="14854" max="14854" width="10.5703125" style="4" customWidth="1"/>
    <col min="14855" max="14855" width="12.140625" style="4" customWidth="1"/>
    <col min="14856" max="14858" width="10.7109375" style="4" customWidth="1"/>
    <col min="14859" max="14859" width="10.28515625" style="4" customWidth="1"/>
    <col min="14860" max="14862" width="10.7109375" style="4" customWidth="1"/>
    <col min="14863" max="15105" width="9.140625" style="4"/>
    <col min="15106" max="15106" width="4.42578125" style="4" customWidth="1"/>
    <col min="15107" max="15107" width="5" style="4" customWidth="1"/>
    <col min="15108" max="15108" width="4" style="4" customWidth="1"/>
    <col min="15109" max="15109" width="34.5703125" style="4" customWidth="1"/>
    <col min="15110" max="15110" width="10.5703125" style="4" customWidth="1"/>
    <col min="15111" max="15111" width="12.140625" style="4" customWidth="1"/>
    <col min="15112" max="15114" width="10.7109375" style="4" customWidth="1"/>
    <col min="15115" max="15115" width="10.28515625" style="4" customWidth="1"/>
    <col min="15116" max="15118" width="10.7109375" style="4" customWidth="1"/>
    <col min="15119" max="15361" width="9.140625" style="4"/>
    <col min="15362" max="15362" width="4.42578125" style="4" customWidth="1"/>
    <col min="15363" max="15363" width="5" style="4" customWidth="1"/>
    <col min="15364" max="15364" width="4" style="4" customWidth="1"/>
    <col min="15365" max="15365" width="34.5703125" style="4" customWidth="1"/>
    <col min="15366" max="15366" width="10.5703125" style="4" customWidth="1"/>
    <col min="15367" max="15367" width="12.140625" style="4" customWidth="1"/>
    <col min="15368" max="15370" width="10.7109375" style="4" customWidth="1"/>
    <col min="15371" max="15371" width="10.28515625" style="4" customWidth="1"/>
    <col min="15372" max="15374" width="10.7109375" style="4" customWidth="1"/>
    <col min="15375" max="15617" width="9.140625" style="4"/>
    <col min="15618" max="15618" width="4.42578125" style="4" customWidth="1"/>
    <col min="15619" max="15619" width="5" style="4" customWidth="1"/>
    <col min="15620" max="15620" width="4" style="4" customWidth="1"/>
    <col min="15621" max="15621" width="34.5703125" style="4" customWidth="1"/>
    <col min="15622" max="15622" width="10.5703125" style="4" customWidth="1"/>
    <col min="15623" max="15623" width="12.140625" style="4" customWidth="1"/>
    <col min="15624" max="15626" width="10.7109375" style="4" customWidth="1"/>
    <col min="15627" max="15627" width="10.28515625" style="4" customWidth="1"/>
    <col min="15628" max="15630" width="10.7109375" style="4" customWidth="1"/>
    <col min="15631" max="15873" width="9.140625" style="4"/>
    <col min="15874" max="15874" width="4.42578125" style="4" customWidth="1"/>
    <col min="15875" max="15875" width="5" style="4" customWidth="1"/>
    <col min="15876" max="15876" width="4" style="4" customWidth="1"/>
    <col min="15877" max="15877" width="34.5703125" style="4" customWidth="1"/>
    <col min="15878" max="15878" width="10.5703125" style="4" customWidth="1"/>
    <col min="15879" max="15879" width="12.140625" style="4" customWidth="1"/>
    <col min="15880" max="15882" width="10.7109375" style="4" customWidth="1"/>
    <col min="15883" max="15883" width="10.28515625" style="4" customWidth="1"/>
    <col min="15884" max="15886" width="10.7109375" style="4" customWidth="1"/>
    <col min="15887" max="16129" width="9.140625" style="4"/>
    <col min="16130" max="16130" width="4.42578125" style="4" customWidth="1"/>
    <col min="16131" max="16131" width="5" style="4" customWidth="1"/>
    <col min="16132" max="16132" width="4" style="4" customWidth="1"/>
    <col min="16133" max="16133" width="34.5703125" style="4" customWidth="1"/>
    <col min="16134" max="16134" width="10.5703125" style="4" customWidth="1"/>
    <col min="16135" max="16135" width="12.140625" style="4" customWidth="1"/>
    <col min="16136" max="16138" width="10.7109375" style="4" customWidth="1"/>
    <col min="16139" max="16139" width="10.28515625" style="4" customWidth="1"/>
    <col min="16140" max="16142" width="10.7109375" style="4" customWidth="1"/>
    <col min="16143" max="16384" width="9.140625" style="4"/>
  </cols>
  <sheetData>
    <row r="1" spans="1:17" hidden="1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379"/>
      <c r="O1" s="98"/>
    </row>
    <row r="2" spans="1:17" hidden="1">
      <c r="A2" s="98"/>
      <c r="B2" s="98"/>
      <c r="C2" s="98"/>
      <c r="D2" s="98"/>
      <c r="E2" s="98"/>
      <c r="F2" s="98"/>
      <c r="G2" s="98"/>
      <c r="H2" s="98"/>
      <c r="I2" s="98"/>
      <c r="J2" s="99" t="s">
        <v>241</v>
      </c>
      <c r="K2" s="100"/>
      <c r="L2" s="100"/>
      <c r="M2" s="100"/>
      <c r="N2" s="345"/>
      <c r="O2" s="100"/>
    </row>
    <row r="3" spans="1:17" ht="45.75" hidden="1" customHeight="1">
      <c r="A3" s="98"/>
      <c r="B3" s="98"/>
      <c r="C3" s="98"/>
      <c r="D3" s="98"/>
      <c r="E3" s="98"/>
      <c r="F3" s="98"/>
      <c r="G3" s="98"/>
      <c r="H3" s="98"/>
      <c r="I3" s="98"/>
      <c r="J3" s="622" t="s">
        <v>243</v>
      </c>
      <c r="K3" s="622"/>
      <c r="L3" s="622"/>
      <c r="M3" s="622"/>
      <c r="N3" s="622"/>
      <c r="O3" s="622"/>
    </row>
    <row r="4" spans="1:17">
      <c r="A4" s="98"/>
      <c r="B4" s="98"/>
      <c r="C4" s="98"/>
      <c r="D4" s="98"/>
      <c r="E4" s="98"/>
      <c r="F4" s="98"/>
      <c r="G4" s="98"/>
      <c r="H4" s="98"/>
      <c r="I4" s="98"/>
      <c r="J4" s="102"/>
      <c r="K4" s="102"/>
      <c r="L4" s="102"/>
      <c r="M4" s="102"/>
      <c r="N4" s="380"/>
      <c r="O4" s="102"/>
    </row>
    <row r="5" spans="1:17" ht="14.1" customHeight="1">
      <c r="A5" s="1"/>
      <c r="B5" s="2"/>
      <c r="C5" s="2"/>
      <c r="D5" s="2"/>
      <c r="E5" s="2"/>
      <c r="F5" s="2"/>
      <c r="G5" s="2"/>
      <c r="H5" s="2"/>
      <c r="I5" s="2"/>
      <c r="J5" s="101" t="s">
        <v>0</v>
      </c>
      <c r="K5" s="101"/>
      <c r="L5" s="101"/>
      <c r="M5" s="101"/>
      <c r="N5" s="381"/>
      <c r="O5" s="100"/>
    </row>
    <row r="6" spans="1:17" ht="14.1" customHeight="1">
      <c r="A6" s="1"/>
      <c r="B6" s="2"/>
      <c r="C6" s="2"/>
      <c r="D6" s="2"/>
      <c r="E6" s="2"/>
      <c r="F6" s="2"/>
      <c r="G6" s="2"/>
      <c r="H6" s="2"/>
      <c r="I6" s="2"/>
      <c r="J6" s="3" t="s">
        <v>1</v>
      </c>
      <c r="K6" s="3"/>
      <c r="L6" s="3"/>
      <c r="M6" s="3"/>
      <c r="N6" s="382"/>
    </row>
    <row r="7" spans="1:17" ht="14.1" customHeight="1">
      <c r="A7" s="1"/>
      <c r="B7" s="2"/>
      <c r="C7" s="2"/>
      <c r="D7" s="2"/>
      <c r="E7" s="2"/>
      <c r="F7" s="2"/>
      <c r="G7" s="2"/>
      <c r="H7" s="2"/>
      <c r="I7" s="2"/>
      <c r="J7" s="3" t="s">
        <v>2</v>
      </c>
      <c r="K7" s="3"/>
      <c r="L7" s="3"/>
      <c r="M7" s="3"/>
      <c r="N7" s="382"/>
    </row>
    <row r="8" spans="1:17" ht="30.75" customHeight="1">
      <c r="A8" s="1"/>
      <c r="B8" s="2"/>
      <c r="C8" s="2"/>
      <c r="D8" s="2"/>
      <c r="E8" s="2"/>
      <c r="F8" s="2"/>
      <c r="G8" s="2"/>
      <c r="H8" s="2"/>
      <c r="I8" s="2"/>
      <c r="J8" s="623" t="s">
        <v>616</v>
      </c>
      <c r="K8" s="623"/>
      <c r="L8" s="623"/>
      <c r="M8" s="5"/>
      <c r="N8" s="383"/>
    </row>
    <row r="9" spans="1:17" ht="14.1" customHeight="1">
      <c r="A9" s="1"/>
      <c r="B9" s="2"/>
      <c r="C9" s="2"/>
      <c r="D9" s="2"/>
      <c r="E9" s="2"/>
      <c r="F9" s="2"/>
      <c r="G9" s="2"/>
      <c r="H9" s="2"/>
      <c r="I9" s="2"/>
      <c r="J9" s="2" t="s">
        <v>492</v>
      </c>
      <c r="K9" s="2"/>
      <c r="L9" s="229"/>
      <c r="M9" s="2"/>
      <c r="N9" s="384"/>
    </row>
    <row r="10" spans="1:17" ht="14.1" customHeight="1">
      <c r="A10" s="1"/>
      <c r="B10" s="624" t="s">
        <v>3</v>
      </c>
      <c r="C10" s="624"/>
      <c r="D10" s="624"/>
      <c r="E10" s="624"/>
      <c r="F10" s="624"/>
      <c r="G10" s="624"/>
      <c r="H10" s="624"/>
      <c r="I10" s="624"/>
      <c r="J10" s="624"/>
      <c r="K10" s="624"/>
      <c r="L10" s="624"/>
      <c r="M10" s="6"/>
      <c r="N10" s="385"/>
    </row>
    <row r="11" spans="1:17" ht="17.25" customHeight="1">
      <c r="A11" s="625" t="s">
        <v>4</v>
      </c>
      <c r="B11" s="625"/>
      <c r="C11" s="626" t="s">
        <v>5</v>
      </c>
      <c r="D11" s="627" t="s">
        <v>6</v>
      </c>
      <c r="E11" s="628" t="s">
        <v>7</v>
      </c>
      <c r="F11" s="629" t="s">
        <v>8</v>
      </c>
      <c r="G11" s="630"/>
      <c r="H11" s="630"/>
      <c r="I11" s="630"/>
      <c r="J11" s="630"/>
      <c r="K11" s="630"/>
      <c r="L11" s="630"/>
      <c r="M11" s="630"/>
      <c r="N11" s="630"/>
      <c r="O11" s="630"/>
      <c r="P11" s="630"/>
      <c r="Q11" s="630"/>
    </row>
    <row r="12" spans="1:17" ht="24" customHeight="1">
      <c r="A12" s="625"/>
      <c r="B12" s="625"/>
      <c r="C12" s="626"/>
      <c r="D12" s="627"/>
      <c r="E12" s="627"/>
      <c r="F12" s="220" t="s">
        <v>9</v>
      </c>
      <c r="G12" s="220" t="s">
        <v>10</v>
      </c>
      <c r="H12" s="220" t="s">
        <v>11</v>
      </c>
      <c r="I12" s="220" t="s">
        <v>12</v>
      </c>
      <c r="J12" s="220" t="s">
        <v>13</v>
      </c>
      <c r="K12" s="220" t="s">
        <v>14</v>
      </c>
      <c r="L12" s="220" t="s">
        <v>15</v>
      </c>
      <c r="M12" s="219" t="s">
        <v>16</v>
      </c>
      <c r="N12" s="386" t="s">
        <v>440</v>
      </c>
      <c r="O12" s="221" t="s">
        <v>471</v>
      </c>
      <c r="P12" s="221" t="s">
        <v>472</v>
      </c>
      <c r="Q12" s="221" t="s">
        <v>473</v>
      </c>
    </row>
    <row r="13" spans="1:17" ht="13.5" customHeight="1">
      <c r="A13" s="8" t="s">
        <v>17</v>
      </c>
      <c r="B13" s="8" t="s">
        <v>18</v>
      </c>
      <c r="C13" s="626"/>
      <c r="D13" s="627"/>
      <c r="E13" s="627"/>
      <c r="F13" s="7" t="s">
        <v>19</v>
      </c>
      <c r="G13" s="300" t="s">
        <v>19</v>
      </c>
      <c r="H13" s="300" t="s">
        <v>19</v>
      </c>
      <c r="I13" s="300" t="s">
        <v>19</v>
      </c>
      <c r="J13" s="300" t="s">
        <v>19</v>
      </c>
      <c r="K13" s="300" t="s">
        <v>19</v>
      </c>
      <c r="L13" s="300" t="s">
        <v>19</v>
      </c>
      <c r="M13" s="300" t="s">
        <v>19</v>
      </c>
      <c r="N13" s="611" t="s">
        <v>19</v>
      </c>
      <c r="O13" s="226" t="s">
        <v>20</v>
      </c>
      <c r="P13" s="226" t="s">
        <v>20</v>
      </c>
      <c r="Q13" s="376" t="s">
        <v>20</v>
      </c>
    </row>
    <row r="14" spans="1:17" s="11" customFormat="1" ht="18" customHeight="1">
      <c r="A14" s="9" t="s">
        <v>21</v>
      </c>
      <c r="B14" s="9" t="s">
        <v>22</v>
      </c>
      <c r="C14" s="10"/>
      <c r="D14" s="631" t="s">
        <v>23</v>
      </c>
      <c r="E14" s="632"/>
      <c r="F14" s="632"/>
      <c r="G14" s="632"/>
      <c r="H14" s="632"/>
      <c r="I14" s="632"/>
      <c r="J14" s="632"/>
      <c r="K14" s="632"/>
      <c r="L14" s="632"/>
      <c r="M14" s="632"/>
      <c r="N14" s="632"/>
      <c r="O14" s="632"/>
      <c r="P14" s="632"/>
      <c r="Q14" s="632"/>
    </row>
    <row r="15" spans="1:17" ht="39" customHeight="1">
      <c r="A15" s="12" t="s">
        <v>21</v>
      </c>
      <c r="B15" s="12" t="s">
        <v>22</v>
      </c>
      <c r="C15" s="8">
        <v>1</v>
      </c>
      <c r="D15" s="7" t="s">
        <v>24</v>
      </c>
      <c r="E15" s="13" t="s">
        <v>25</v>
      </c>
      <c r="F15" s="14">
        <v>93.7</v>
      </c>
      <c r="G15" s="14">
        <v>93.7</v>
      </c>
      <c r="H15" s="14">
        <v>93.7</v>
      </c>
      <c r="I15" s="14">
        <v>93.7</v>
      </c>
      <c r="J15" s="14">
        <v>93.7</v>
      </c>
      <c r="K15" s="14">
        <v>93.7</v>
      </c>
      <c r="L15" s="14">
        <v>94</v>
      </c>
      <c r="M15" s="185">
        <v>94</v>
      </c>
      <c r="N15" s="387">
        <v>100</v>
      </c>
      <c r="O15" s="192">
        <v>100</v>
      </c>
      <c r="P15" s="192">
        <v>100</v>
      </c>
      <c r="Q15" s="192">
        <v>100</v>
      </c>
    </row>
    <row r="16" spans="1:17" ht="25.5" customHeight="1">
      <c r="A16" s="12" t="s">
        <v>21</v>
      </c>
      <c r="B16" s="12" t="s">
        <v>22</v>
      </c>
      <c r="C16" s="8">
        <v>2</v>
      </c>
      <c r="D16" s="7" t="s">
        <v>26</v>
      </c>
      <c r="E16" s="13" t="s">
        <v>25</v>
      </c>
      <c r="F16" s="14">
        <v>66</v>
      </c>
      <c r="G16" s="14">
        <v>66</v>
      </c>
      <c r="H16" s="14">
        <v>66</v>
      </c>
      <c r="I16" s="14">
        <v>66</v>
      </c>
      <c r="J16" s="14">
        <v>66</v>
      </c>
      <c r="K16" s="14">
        <v>58</v>
      </c>
      <c r="L16" s="14">
        <v>58</v>
      </c>
      <c r="M16" s="185">
        <v>58</v>
      </c>
      <c r="N16" s="387">
        <v>59</v>
      </c>
      <c r="O16" s="192">
        <v>59</v>
      </c>
      <c r="P16" s="192">
        <v>59</v>
      </c>
      <c r="Q16" s="192">
        <v>60</v>
      </c>
    </row>
    <row r="17" spans="1:17" ht="25.5" customHeight="1">
      <c r="A17" s="12" t="s">
        <v>21</v>
      </c>
      <c r="B17" s="12" t="s">
        <v>22</v>
      </c>
      <c r="C17" s="8">
        <v>3</v>
      </c>
      <c r="D17" s="7" t="s">
        <v>27</v>
      </c>
      <c r="E17" s="13" t="s">
        <v>28</v>
      </c>
      <c r="F17" s="15">
        <v>5</v>
      </c>
      <c r="G17" s="15">
        <v>5</v>
      </c>
      <c r="H17" s="15">
        <v>5</v>
      </c>
      <c r="I17" s="15">
        <v>5.0999999999999996</v>
      </c>
      <c r="J17" s="15">
        <v>6</v>
      </c>
      <c r="K17" s="15">
        <v>6</v>
      </c>
      <c r="L17" s="15">
        <v>6</v>
      </c>
      <c r="M17" s="186">
        <v>6</v>
      </c>
      <c r="N17" s="387">
        <v>7.5</v>
      </c>
      <c r="O17" s="193">
        <v>7.5</v>
      </c>
      <c r="P17" s="193">
        <v>8.5</v>
      </c>
      <c r="Q17" s="193">
        <v>10</v>
      </c>
    </row>
    <row r="18" spans="1:17" ht="37.5" customHeight="1">
      <c r="A18" s="12" t="s">
        <v>21</v>
      </c>
      <c r="B18" s="12" t="s">
        <v>22</v>
      </c>
      <c r="C18" s="8">
        <v>4</v>
      </c>
      <c r="D18" s="548" t="s">
        <v>592</v>
      </c>
      <c r="E18" s="13" t="s">
        <v>28</v>
      </c>
      <c r="F18" s="14">
        <v>81</v>
      </c>
      <c r="G18" s="14">
        <v>82</v>
      </c>
      <c r="H18" s="14">
        <v>83</v>
      </c>
      <c r="I18" s="14">
        <v>83</v>
      </c>
      <c r="J18" s="14">
        <v>85</v>
      </c>
      <c r="K18" s="14">
        <v>85</v>
      </c>
      <c r="L18" s="14">
        <v>85</v>
      </c>
      <c r="M18" s="185">
        <v>85</v>
      </c>
      <c r="N18" s="387">
        <v>89</v>
      </c>
      <c r="O18" s="192">
        <v>89</v>
      </c>
      <c r="P18" s="192">
        <v>90</v>
      </c>
      <c r="Q18" s="192">
        <v>91</v>
      </c>
    </row>
    <row r="19" spans="1:17" ht="24" customHeight="1">
      <c r="A19" s="12" t="s">
        <v>21</v>
      </c>
      <c r="B19" s="12" t="s">
        <v>22</v>
      </c>
      <c r="C19" s="12" t="s">
        <v>29</v>
      </c>
      <c r="D19" s="7" t="s">
        <v>30</v>
      </c>
      <c r="E19" s="13" t="s">
        <v>28</v>
      </c>
      <c r="F19" s="16">
        <v>0</v>
      </c>
      <c r="G19" s="17">
        <v>1343</v>
      </c>
      <c r="H19" s="17">
        <v>700</v>
      </c>
      <c r="I19" s="17">
        <v>700</v>
      </c>
      <c r="J19" s="17">
        <v>731</v>
      </c>
      <c r="K19" s="17">
        <v>748</v>
      </c>
      <c r="L19" s="17">
        <v>766</v>
      </c>
      <c r="M19" s="187">
        <v>786</v>
      </c>
      <c r="N19" s="388">
        <v>785</v>
      </c>
      <c r="O19" s="194">
        <v>785</v>
      </c>
      <c r="P19" s="194">
        <v>856</v>
      </c>
      <c r="Q19" s="194">
        <v>882</v>
      </c>
    </row>
    <row r="20" spans="1:17" ht="35.25" customHeight="1">
      <c r="A20" s="12" t="s">
        <v>21</v>
      </c>
      <c r="B20" s="12" t="s">
        <v>22</v>
      </c>
      <c r="C20" s="12" t="s">
        <v>31</v>
      </c>
      <c r="D20" s="7" t="s">
        <v>32</v>
      </c>
      <c r="E20" s="13" t="s">
        <v>25</v>
      </c>
      <c r="F20" s="14">
        <v>27</v>
      </c>
      <c r="G20" s="14">
        <v>46</v>
      </c>
      <c r="H20" s="14">
        <v>51</v>
      </c>
      <c r="I20" s="14">
        <v>66</v>
      </c>
      <c r="J20" s="14">
        <v>80</v>
      </c>
      <c r="K20" s="14">
        <v>80</v>
      </c>
      <c r="L20" s="14">
        <v>94</v>
      </c>
      <c r="M20" s="185">
        <v>94</v>
      </c>
      <c r="N20" s="387">
        <v>86</v>
      </c>
      <c r="O20" s="192">
        <v>86</v>
      </c>
      <c r="P20" s="192">
        <v>100</v>
      </c>
      <c r="Q20" s="192">
        <v>100</v>
      </c>
    </row>
    <row r="21" spans="1:17" ht="35.25" customHeight="1">
      <c r="A21" s="252" t="s">
        <v>21</v>
      </c>
      <c r="B21" s="252" t="s">
        <v>22</v>
      </c>
      <c r="C21" s="252" t="s">
        <v>240</v>
      </c>
      <c r="D21" s="253" t="s">
        <v>493</v>
      </c>
      <c r="E21" s="13" t="s">
        <v>39</v>
      </c>
      <c r="F21" s="14">
        <v>0</v>
      </c>
      <c r="G21" s="14">
        <v>0</v>
      </c>
      <c r="H21" s="14">
        <v>0</v>
      </c>
      <c r="I21" s="14">
        <v>90000</v>
      </c>
      <c r="J21" s="14">
        <v>92105</v>
      </c>
      <c r="K21" s="14">
        <v>99662</v>
      </c>
      <c r="L21" s="14">
        <v>99740</v>
      </c>
      <c r="M21" s="185">
        <v>111405</v>
      </c>
      <c r="N21" s="387">
        <v>111418</v>
      </c>
      <c r="O21" s="192">
        <v>111418</v>
      </c>
      <c r="P21" s="192">
        <v>111420</v>
      </c>
      <c r="Q21" s="192">
        <v>111422</v>
      </c>
    </row>
    <row r="22" spans="1:17" ht="58.5" customHeight="1">
      <c r="A22" s="12" t="s">
        <v>21</v>
      </c>
      <c r="B22" s="12" t="s">
        <v>22</v>
      </c>
      <c r="C22" s="8">
        <v>8</v>
      </c>
      <c r="D22" s="7" t="s">
        <v>33</v>
      </c>
      <c r="E22" s="13" t="s">
        <v>28</v>
      </c>
      <c r="F22" s="14">
        <v>700</v>
      </c>
      <c r="G22" s="14">
        <v>700</v>
      </c>
      <c r="H22" s="14">
        <v>700</v>
      </c>
      <c r="I22" s="14">
        <v>700</v>
      </c>
      <c r="J22" s="14">
        <v>781</v>
      </c>
      <c r="K22" s="14">
        <v>731</v>
      </c>
      <c r="L22" s="14">
        <v>730</v>
      </c>
      <c r="M22" s="185">
        <v>735</v>
      </c>
      <c r="N22" s="387">
        <v>678</v>
      </c>
      <c r="O22" s="192">
        <v>745</v>
      </c>
      <c r="P22" s="192">
        <v>750</v>
      </c>
      <c r="Q22" s="192">
        <v>755</v>
      </c>
    </row>
    <row r="23" spans="1:17" s="18" customFormat="1" ht="16.5" customHeight="1">
      <c r="A23" s="9" t="s">
        <v>21</v>
      </c>
      <c r="B23" s="9" t="s">
        <v>34</v>
      </c>
      <c r="C23" s="10"/>
      <c r="D23" s="631" t="s">
        <v>35</v>
      </c>
      <c r="E23" s="632"/>
      <c r="F23" s="632"/>
      <c r="G23" s="632"/>
      <c r="H23" s="632"/>
      <c r="I23" s="632"/>
      <c r="J23" s="632"/>
      <c r="K23" s="632"/>
      <c r="L23" s="632"/>
      <c r="M23" s="632"/>
      <c r="N23" s="632"/>
      <c r="O23" s="632"/>
      <c r="P23" s="632"/>
      <c r="Q23" s="632"/>
    </row>
    <row r="24" spans="1:17" ht="37.5" customHeight="1">
      <c r="A24" s="12" t="s">
        <v>21</v>
      </c>
      <c r="B24" s="12" t="s">
        <v>34</v>
      </c>
      <c r="C24" s="8">
        <v>1</v>
      </c>
      <c r="D24" s="249" t="s">
        <v>36</v>
      </c>
      <c r="E24" s="13" t="s">
        <v>25</v>
      </c>
      <c r="F24" s="14">
        <v>128.6</v>
      </c>
      <c r="G24" s="14">
        <v>128.6</v>
      </c>
      <c r="H24" s="14">
        <v>128.6</v>
      </c>
      <c r="I24" s="14">
        <v>128.6</v>
      </c>
      <c r="J24" s="14">
        <v>128.6</v>
      </c>
      <c r="K24" s="14">
        <v>128.6</v>
      </c>
      <c r="L24" s="14">
        <v>128.6</v>
      </c>
      <c r="M24" s="14">
        <v>128.6</v>
      </c>
      <c r="N24" s="389">
        <v>128.6</v>
      </c>
      <c r="O24" s="14">
        <v>128.6</v>
      </c>
      <c r="P24" s="14">
        <v>128.6</v>
      </c>
      <c r="Q24" s="14">
        <v>128.6</v>
      </c>
    </row>
    <row r="25" spans="1:17" ht="25.5" customHeight="1">
      <c r="A25" s="12" t="s">
        <v>21</v>
      </c>
      <c r="B25" s="12" t="s">
        <v>34</v>
      </c>
      <c r="C25" s="8">
        <v>2</v>
      </c>
      <c r="D25" s="249" t="s">
        <v>37</v>
      </c>
      <c r="E25" s="13" t="s">
        <v>28</v>
      </c>
      <c r="F25" s="14">
        <v>8</v>
      </c>
      <c r="G25" s="14">
        <v>8</v>
      </c>
      <c r="H25" s="14">
        <v>8</v>
      </c>
      <c r="I25" s="14">
        <v>9</v>
      </c>
      <c r="J25" s="14">
        <v>9</v>
      </c>
      <c r="K25" s="14">
        <v>9</v>
      </c>
      <c r="L25" s="14">
        <v>9</v>
      </c>
      <c r="M25" s="14">
        <v>9</v>
      </c>
      <c r="N25" s="389">
        <v>9.6999999999999993</v>
      </c>
      <c r="O25" s="14">
        <v>9</v>
      </c>
      <c r="P25" s="14">
        <v>9</v>
      </c>
      <c r="Q25" s="235">
        <v>9</v>
      </c>
    </row>
    <row r="26" spans="1:17" ht="36" customHeight="1">
      <c r="A26" s="12" t="s">
        <v>21</v>
      </c>
      <c r="B26" s="12" t="s">
        <v>34</v>
      </c>
      <c r="C26" s="8">
        <v>3</v>
      </c>
      <c r="D26" s="249" t="s">
        <v>38</v>
      </c>
      <c r="E26" s="13" t="s">
        <v>39</v>
      </c>
      <c r="F26" s="14">
        <v>117</v>
      </c>
      <c r="G26" s="14">
        <v>117</v>
      </c>
      <c r="H26" s="14">
        <v>117</v>
      </c>
      <c r="I26" s="14">
        <v>117</v>
      </c>
      <c r="J26" s="14">
        <v>117</v>
      </c>
      <c r="K26" s="14">
        <v>117</v>
      </c>
      <c r="L26" s="14">
        <v>146</v>
      </c>
      <c r="M26" s="185">
        <v>147</v>
      </c>
      <c r="N26" s="390">
        <v>149</v>
      </c>
      <c r="O26" s="185">
        <v>150.4</v>
      </c>
      <c r="P26" s="185">
        <v>152</v>
      </c>
      <c r="Q26" s="192">
        <v>153</v>
      </c>
    </row>
    <row r="27" spans="1:17" ht="36" customHeight="1">
      <c r="A27" s="12" t="s">
        <v>21</v>
      </c>
      <c r="B27" s="12" t="s">
        <v>34</v>
      </c>
      <c r="C27" s="8">
        <v>4</v>
      </c>
      <c r="D27" s="249" t="s">
        <v>40</v>
      </c>
      <c r="E27" s="13" t="s">
        <v>28</v>
      </c>
      <c r="F27" s="15">
        <v>6</v>
      </c>
      <c r="G27" s="15">
        <v>6</v>
      </c>
      <c r="H27" s="15">
        <v>6</v>
      </c>
      <c r="I27" s="15">
        <v>6</v>
      </c>
      <c r="J27" s="15">
        <v>6</v>
      </c>
      <c r="K27" s="15">
        <v>6</v>
      </c>
      <c r="L27" s="15">
        <v>6</v>
      </c>
      <c r="M27" s="15">
        <v>6</v>
      </c>
      <c r="N27" s="391">
        <v>6</v>
      </c>
      <c r="O27" s="15">
        <v>6</v>
      </c>
      <c r="P27" s="15">
        <v>6</v>
      </c>
      <c r="Q27" s="15">
        <v>6</v>
      </c>
    </row>
    <row r="28" spans="1:17" ht="70.5" customHeight="1">
      <c r="A28" s="12" t="s">
        <v>21</v>
      </c>
      <c r="B28" s="12" t="s">
        <v>34</v>
      </c>
      <c r="C28" s="8">
        <v>5</v>
      </c>
      <c r="D28" s="249" t="s">
        <v>41</v>
      </c>
      <c r="E28" s="13" t="s">
        <v>25</v>
      </c>
      <c r="F28" s="14">
        <v>11.1</v>
      </c>
      <c r="G28" s="14">
        <v>11.1</v>
      </c>
      <c r="H28" s="14">
        <v>5.6</v>
      </c>
      <c r="I28" s="19">
        <v>5.6</v>
      </c>
      <c r="J28" s="19">
        <v>5.6</v>
      </c>
      <c r="K28" s="19">
        <v>5.6</v>
      </c>
      <c r="L28" s="19">
        <v>5.6</v>
      </c>
      <c r="M28" s="19">
        <v>5.6</v>
      </c>
      <c r="N28" s="389">
        <v>5.6</v>
      </c>
      <c r="O28" s="19">
        <v>5.6</v>
      </c>
      <c r="P28" s="19">
        <v>5.6</v>
      </c>
      <c r="Q28" s="19">
        <v>5.6</v>
      </c>
    </row>
    <row r="29" spans="1:17" s="18" customFormat="1" ht="47.25" customHeight="1">
      <c r="A29" s="254" t="s">
        <v>21</v>
      </c>
      <c r="B29" s="254" t="s">
        <v>34</v>
      </c>
      <c r="C29" s="255">
        <v>6</v>
      </c>
      <c r="D29" s="250" t="s">
        <v>42</v>
      </c>
      <c r="E29" s="256" t="s">
        <v>25</v>
      </c>
      <c r="F29" s="235">
        <v>108</v>
      </c>
      <c r="G29" s="235">
        <v>108</v>
      </c>
      <c r="H29" s="235">
        <v>108</v>
      </c>
      <c r="I29" s="235">
        <v>110</v>
      </c>
      <c r="J29" s="235">
        <v>83</v>
      </c>
      <c r="K29" s="235">
        <v>88.5</v>
      </c>
      <c r="L29" s="235">
        <v>88.5</v>
      </c>
      <c r="M29" s="257">
        <v>89</v>
      </c>
      <c r="N29" s="392">
        <v>44</v>
      </c>
      <c r="O29" s="258">
        <v>91</v>
      </c>
      <c r="P29" s="258">
        <v>92</v>
      </c>
      <c r="Q29" s="258">
        <v>92</v>
      </c>
    </row>
    <row r="30" spans="1:17" s="18" customFormat="1" ht="47.25" customHeight="1">
      <c r="A30" s="248" t="s">
        <v>21</v>
      </c>
      <c r="B30" s="248" t="s">
        <v>34</v>
      </c>
      <c r="C30" s="261">
        <v>7</v>
      </c>
      <c r="D30" s="251" t="s">
        <v>477</v>
      </c>
      <c r="E30" s="195" t="s">
        <v>39</v>
      </c>
      <c r="F30" s="192">
        <v>0</v>
      </c>
      <c r="G30" s="192">
        <v>0</v>
      </c>
      <c r="H30" s="192">
        <v>0</v>
      </c>
      <c r="I30" s="192">
        <v>0</v>
      </c>
      <c r="J30" s="192">
        <v>0</v>
      </c>
      <c r="K30" s="192">
        <v>0</v>
      </c>
      <c r="L30" s="192">
        <v>104213</v>
      </c>
      <c r="M30" s="192">
        <v>105258</v>
      </c>
      <c r="N30" s="387">
        <v>101967</v>
      </c>
      <c r="O30" s="192">
        <v>109611</v>
      </c>
      <c r="P30" s="192">
        <v>111849</v>
      </c>
      <c r="Q30" s="192">
        <v>114132</v>
      </c>
    </row>
    <row r="31" spans="1:17" ht="18.75" customHeight="1">
      <c r="A31" s="259" t="s">
        <v>21</v>
      </c>
      <c r="B31" s="259" t="s">
        <v>21</v>
      </c>
      <c r="C31" s="260"/>
      <c r="D31" s="620" t="s">
        <v>43</v>
      </c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</row>
    <row r="32" spans="1:17" ht="48" customHeight="1">
      <c r="A32" s="12" t="s">
        <v>21</v>
      </c>
      <c r="B32" s="12" t="s">
        <v>21</v>
      </c>
      <c r="C32" s="262">
        <v>1</v>
      </c>
      <c r="D32" s="7" t="s">
        <v>44</v>
      </c>
      <c r="E32" s="13" t="s">
        <v>25</v>
      </c>
      <c r="F32" s="13">
        <v>47.5</v>
      </c>
      <c r="G32" s="13">
        <v>48</v>
      </c>
      <c r="H32" s="13">
        <v>48.5</v>
      </c>
      <c r="I32" s="13">
        <v>48.6</v>
      </c>
      <c r="J32" s="13">
        <v>41</v>
      </c>
      <c r="K32" s="13">
        <v>48.8</v>
      </c>
      <c r="L32" s="13">
        <v>2.6</v>
      </c>
      <c r="M32" s="13">
        <v>2.6</v>
      </c>
      <c r="N32" s="264">
        <v>31.6</v>
      </c>
      <c r="O32" s="13">
        <v>31.6</v>
      </c>
      <c r="P32" s="13">
        <v>31.6</v>
      </c>
      <c r="Q32" s="13">
        <v>32</v>
      </c>
    </row>
    <row r="33" spans="1:17" ht="43.5" customHeight="1">
      <c r="A33" s="12" t="s">
        <v>21</v>
      </c>
      <c r="B33" s="12" t="s">
        <v>21</v>
      </c>
      <c r="C33" s="262">
        <v>2</v>
      </c>
      <c r="D33" s="7" t="s">
        <v>45</v>
      </c>
      <c r="E33" s="13" t="s">
        <v>39</v>
      </c>
      <c r="F33" s="21">
        <v>0.26</v>
      </c>
      <c r="G33" s="21">
        <v>0.27</v>
      </c>
      <c r="H33" s="21">
        <v>0.28000000000000003</v>
      </c>
      <c r="I33" s="21">
        <v>0.28999999999999998</v>
      </c>
      <c r="J33" s="21">
        <v>0.3</v>
      </c>
      <c r="K33" s="21">
        <v>0.31</v>
      </c>
      <c r="L33" s="21">
        <v>0.72</v>
      </c>
      <c r="M33" s="21">
        <v>0.72</v>
      </c>
      <c r="N33" s="393">
        <v>13422</v>
      </c>
      <c r="O33" s="21">
        <v>13422</v>
      </c>
      <c r="P33" s="21">
        <v>13433</v>
      </c>
      <c r="Q33" s="21">
        <v>13433</v>
      </c>
    </row>
    <row r="34" spans="1:17" ht="36" customHeight="1">
      <c r="A34" s="12" t="s">
        <v>21</v>
      </c>
      <c r="B34" s="12" t="s">
        <v>21</v>
      </c>
      <c r="C34" s="262">
        <v>3</v>
      </c>
      <c r="D34" s="7" t="s">
        <v>46</v>
      </c>
      <c r="E34" s="13" t="s">
        <v>25</v>
      </c>
      <c r="F34" s="15">
        <v>0</v>
      </c>
      <c r="G34" s="15">
        <v>100</v>
      </c>
      <c r="H34" s="15">
        <v>100</v>
      </c>
      <c r="I34" s="15">
        <v>100</v>
      </c>
      <c r="J34" s="15">
        <v>100</v>
      </c>
      <c r="K34" s="15">
        <v>100</v>
      </c>
      <c r="L34" s="15">
        <v>100</v>
      </c>
      <c r="M34" s="186">
        <v>100</v>
      </c>
      <c r="N34" s="388">
        <v>100</v>
      </c>
      <c r="O34" s="193">
        <v>100</v>
      </c>
      <c r="P34" s="193">
        <v>100</v>
      </c>
      <c r="Q34" s="193">
        <v>100</v>
      </c>
    </row>
    <row r="35" spans="1:17" s="18" customFormat="1" ht="67.5" customHeight="1">
      <c r="A35" s="12" t="s">
        <v>21</v>
      </c>
      <c r="B35" s="12" t="s">
        <v>21</v>
      </c>
      <c r="C35" s="262">
        <v>4</v>
      </c>
      <c r="D35" s="7" t="s">
        <v>47</v>
      </c>
      <c r="E35" s="13" t="s">
        <v>28</v>
      </c>
      <c r="F35" s="15">
        <v>38</v>
      </c>
      <c r="G35" s="15">
        <v>40</v>
      </c>
      <c r="H35" s="15">
        <v>42</v>
      </c>
      <c r="I35" s="15">
        <v>44</v>
      </c>
      <c r="J35" s="15">
        <v>40</v>
      </c>
      <c r="K35" s="15">
        <v>48</v>
      </c>
      <c r="L35" s="15">
        <v>60</v>
      </c>
      <c r="M35" s="186">
        <v>60</v>
      </c>
      <c r="N35" s="388">
        <v>0</v>
      </c>
      <c r="O35" s="193">
        <v>60</v>
      </c>
      <c r="P35" s="193">
        <v>60</v>
      </c>
      <c r="Q35" s="193">
        <v>60</v>
      </c>
    </row>
    <row r="36" spans="1:17" ht="42.75" customHeight="1">
      <c r="A36" s="12" t="s">
        <v>21</v>
      </c>
      <c r="B36" s="12" t="s">
        <v>21</v>
      </c>
      <c r="C36" s="262">
        <v>5</v>
      </c>
      <c r="D36" s="253" t="s">
        <v>494</v>
      </c>
      <c r="E36" s="13" t="s">
        <v>25</v>
      </c>
      <c r="F36" s="15">
        <v>8</v>
      </c>
      <c r="G36" s="15">
        <v>15</v>
      </c>
      <c r="H36" s="15">
        <v>23</v>
      </c>
      <c r="I36" s="15">
        <v>31</v>
      </c>
      <c r="J36" s="15">
        <v>31</v>
      </c>
      <c r="K36" s="15">
        <v>38</v>
      </c>
      <c r="L36" s="15">
        <v>26</v>
      </c>
      <c r="M36" s="186">
        <v>26</v>
      </c>
      <c r="N36" s="388">
        <v>26</v>
      </c>
      <c r="O36" s="193">
        <v>27</v>
      </c>
      <c r="P36" s="193">
        <v>27</v>
      </c>
      <c r="Q36" s="193">
        <v>27</v>
      </c>
    </row>
    <row r="37" spans="1:17" ht="20.25" customHeight="1">
      <c r="A37" s="12" t="s">
        <v>21</v>
      </c>
      <c r="B37" s="12" t="s">
        <v>21</v>
      </c>
      <c r="C37" s="279">
        <v>6</v>
      </c>
      <c r="D37" s="277" t="s">
        <v>48</v>
      </c>
      <c r="E37" s="256" t="s">
        <v>28</v>
      </c>
      <c r="F37" s="280">
        <v>154</v>
      </c>
      <c r="G37" s="280">
        <v>156</v>
      </c>
      <c r="H37" s="280">
        <v>160</v>
      </c>
      <c r="I37" s="280">
        <v>162</v>
      </c>
      <c r="J37" s="280">
        <v>185</v>
      </c>
      <c r="K37" s="280">
        <v>166</v>
      </c>
      <c r="L37" s="280">
        <v>195</v>
      </c>
      <c r="M37" s="281">
        <v>200</v>
      </c>
      <c r="N37" s="394">
        <v>574</v>
      </c>
      <c r="O37" s="282">
        <v>205</v>
      </c>
      <c r="P37" s="282">
        <v>205</v>
      </c>
      <c r="Q37" s="282">
        <v>205</v>
      </c>
    </row>
    <row r="38" spans="1:17" ht="36.75" customHeight="1">
      <c r="A38" s="12" t="s">
        <v>21</v>
      </c>
      <c r="B38" s="278" t="s">
        <v>21</v>
      </c>
      <c r="C38" s="284">
        <v>7</v>
      </c>
      <c r="D38" s="276" t="s">
        <v>499</v>
      </c>
      <c r="E38" s="195" t="s">
        <v>39</v>
      </c>
      <c r="F38" s="193">
        <v>0</v>
      </c>
      <c r="G38" s="193">
        <v>0</v>
      </c>
      <c r="H38" s="193">
        <v>0</v>
      </c>
      <c r="I38" s="193">
        <v>0</v>
      </c>
      <c r="J38" s="193">
        <v>10222</v>
      </c>
      <c r="K38" s="193">
        <v>10589</v>
      </c>
      <c r="L38" s="193">
        <v>10900</v>
      </c>
      <c r="M38" s="193">
        <v>11100</v>
      </c>
      <c r="N38" s="388">
        <v>13422</v>
      </c>
      <c r="O38" s="193">
        <v>11500</v>
      </c>
      <c r="P38" s="193">
        <v>11700</v>
      </c>
      <c r="Q38" s="193">
        <v>11900</v>
      </c>
    </row>
    <row r="39" spans="1:17" ht="18" customHeight="1">
      <c r="A39" s="22" t="s">
        <v>21</v>
      </c>
      <c r="B39" s="22" t="s">
        <v>49</v>
      </c>
      <c r="C39" s="283"/>
      <c r="D39" s="633" t="s">
        <v>50</v>
      </c>
      <c r="E39" s="634"/>
      <c r="F39" s="634"/>
      <c r="G39" s="634"/>
      <c r="H39" s="634"/>
      <c r="I39" s="634"/>
      <c r="J39" s="634"/>
      <c r="K39" s="634"/>
      <c r="L39" s="634"/>
      <c r="M39" s="634"/>
      <c r="N39" s="634"/>
      <c r="O39" s="634"/>
      <c r="P39" s="634"/>
      <c r="Q39" s="634"/>
    </row>
    <row r="40" spans="1:17" ht="27" customHeight="1">
      <c r="A40" s="12" t="s">
        <v>21</v>
      </c>
      <c r="B40" s="23" t="s">
        <v>49</v>
      </c>
      <c r="C40" s="24">
        <v>1</v>
      </c>
      <c r="D40" s="25" t="s">
        <v>51</v>
      </c>
      <c r="E40" s="25" t="s">
        <v>28</v>
      </c>
      <c r="F40" s="26">
        <v>6</v>
      </c>
      <c r="G40" s="27">
        <v>5</v>
      </c>
      <c r="H40" s="27">
        <v>5</v>
      </c>
      <c r="I40" s="28">
        <v>5</v>
      </c>
      <c r="J40" s="28">
        <v>4</v>
      </c>
      <c r="K40" s="28">
        <v>5</v>
      </c>
      <c r="L40" s="28">
        <v>5</v>
      </c>
      <c r="M40" s="189">
        <v>5</v>
      </c>
      <c r="N40" s="395">
        <v>5</v>
      </c>
      <c r="O40" s="196">
        <v>5</v>
      </c>
      <c r="P40" s="196">
        <v>5</v>
      </c>
      <c r="Q40" s="196">
        <v>5</v>
      </c>
    </row>
    <row r="41" spans="1:17" ht="35.25" customHeight="1">
      <c r="A41" s="23" t="s">
        <v>21</v>
      </c>
      <c r="B41" s="23" t="s">
        <v>49</v>
      </c>
      <c r="C41" s="238">
        <v>2</v>
      </c>
      <c r="D41" s="240" t="s">
        <v>485</v>
      </c>
      <c r="E41" s="239" t="s">
        <v>28</v>
      </c>
      <c r="F41" s="26">
        <v>17</v>
      </c>
      <c r="G41" s="26">
        <v>11</v>
      </c>
      <c r="H41" s="26">
        <v>12</v>
      </c>
      <c r="I41" s="29">
        <v>12</v>
      </c>
      <c r="J41" s="29">
        <v>30</v>
      </c>
      <c r="K41" s="29">
        <v>12</v>
      </c>
      <c r="L41" s="29">
        <v>20</v>
      </c>
      <c r="M41" s="285">
        <v>10</v>
      </c>
      <c r="N41" s="285">
        <v>20</v>
      </c>
      <c r="O41" s="285">
        <v>10</v>
      </c>
      <c r="P41" s="285">
        <v>10</v>
      </c>
      <c r="Q41" s="285">
        <v>10</v>
      </c>
    </row>
    <row r="42" spans="1:17" ht="49.5" customHeight="1">
      <c r="A42" s="23" t="s">
        <v>21</v>
      </c>
      <c r="B42" s="23" t="s">
        <v>49</v>
      </c>
      <c r="C42" s="24">
        <v>3</v>
      </c>
      <c r="D42" s="245" t="s">
        <v>484</v>
      </c>
      <c r="E42" s="241" t="s">
        <v>28</v>
      </c>
      <c r="F42" s="242">
        <v>17</v>
      </c>
      <c r="G42" s="242">
        <v>17</v>
      </c>
      <c r="H42" s="242">
        <v>20</v>
      </c>
      <c r="I42" s="243">
        <v>28</v>
      </c>
      <c r="J42" s="243">
        <v>47</v>
      </c>
      <c r="K42" s="243">
        <v>28</v>
      </c>
      <c r="L42" s="243">
        <v>30</v>
      </c>
      <c r="M42" s="286">
        <v>20</v>
      </c>
      <c r="N42" s="286">
        <v>31</v>
      </c>
      <c r="O42" s="286">
        <v>20</v>
      </c>
      <c r="P42" s="286">
        <v>20</v>
      </c>
      <c r="Q42" s="286">
        <v>20</v>
      </c>
    </row>
    <row r="43" spans="1:17" ht="49.5" customHeight="1">
      <c r="A43" s="23" t="s">
        <v>21</v>
      </c>
      <c r="B43" s="23" t="s">
        <v>49</v>
      </c>
      <c r="C43" s="238">
        <v>4</v>
      </c>
      <c r="D43" s="240" t="s">
        <v>486</v>
      </c>
      <c r="E43" s="244" t="s">
        <v>39</v>
      </c>
      <c r="F43" s="197">
        <v>0</v>
      </c>
      <c r="G43" s="197">
        <v>0</v>
      </c>
      <c r="H43" s="197">
        <v>0</v>
      </c>
      <c r="I43" s="198">
        <v>0</v>
      </c>
      <c r="J43" s="198">
        <v>0</v>
      </c>
      <c r="K43" s="198">
        <v>0</v>
      </c>
      <c r="L43" s="198">
        <v>5586</v>
      </c>
      <c r="M43" s="287">
        <v>5649</v>
      </c>
      <c r="N43" s="287">
        <v>1913</v>
      </c>
      <c r="O43" s="287">
        <v>5882</v>
      </c>
      <c r="P43" s="287">
        <v>6002</v>
      </c>
      <c r="Q43" s="287">
        <v>6124</v>
      </c>
    </row>
    <row r="44" spans="1:17" ht="18" customHeight="1">
      <c r="A44" s="22" t="s">
        <v>21</v>
      </c>
      <c r="B44" s="22" t="s">
        <v>52</v>
      </c>
      <c r="C44" s="283"/>
      <c r="D44" s="633" t="s">
        <v>53</v>
      </c>
      <c r="E44" s="634"/>
      <c r="F44" s="634"/>
      <c r="G44" s="634"/>
      <c r="H44" s="634"/>
      <c r="I44" s="634"/>
      <c r="J44" s="634"/>
      <c r="K44" s="634"/>
      <c r="L44" s="634"/>
      <c r="M44" s="634"/>
      <c r="N44" s="634"/>
      <c r="O44" s="634"/>
      <c r="P44" s="634"/>
      <c r="Q44" s="634"/>
    </row>
    <row r="45" spans="1:17" ht="36.75" customHeight="1">
      <c r="A45" s="12" t="s">
        <v>21</v>
      </c>
      <c r="B45" s="278" t="s">
        <v>52</v>
      </c>
      <c r="C45" s="284">
        <v>1</v>
      </c>
      <c r="D45" s="290" t="s">
        <v>495</v>
      </c>
      <c r="E45" s="195" t="s">
        <v>28</v>
      </c>
      <c r="F45" s="193">
        <v>0</v>
      </c>
      <c r="G45" s="193">
        <v>0</v>
      </c>
      <c r="H45" s="193">
        <v>0</v>
      </c>
      <c r="I45" s="193">
        <v>0</v>
      </c>
      <c r="J45" s="193">
        <v>0</v>
      </c>
      <c r="K45" s="193">
        <v>0</v>
      </c>
      <c r="L45" s="193">
        <v>0</v>
      </c>
      <c r="M45" s="193">
        <v>0</v>
      </c>
      <c r="N45" s="388">
        <v>0</v>
      </c>
      <c r="O45" s="193">
        <v>1</v>
      </c>
      <c r="P45" s="193">
        <v>1</v>
      </c>
      <c r="Q45" s="193">
        <v>1</v>
      </c>
    </row>
    <row r="46" spans="1:17" ht="36.75" customHeight="1">
      <c r="A46" s="12" t="s">
        <v>21</v>
      </c>
      <c r="B46" s="278" t="s">
        <v>52</v>
      </c>
      <c r="C46" s="284">
        <v>2</v>
      </c>
      <c r="D46" s="301" t="s">
        <v>540</v>
      </c>
      <c r="E46" s="195" t="s">
        <v>28</v>
      </c>
      <c r="F46" s="193">
        <v>0</v>
      </c>
      <c r="G46" s="193">
        <v>0</v>
      </c>
      <c r="H46" s="193">
        <v>0</v>
      </c>
      <c r="I46" s="193">
        <v>0</v>
      </c>
      <c r="J46" s="193">
        <v>0</v>
      </c>
      <c r="K46" s="193">
        <v>0</v>
      </c>
      <c r="L46" s="193">
        <v>0</v>
      </c>
      <c r="M46" s="193">
        <v>0</v>
      </c>
      <c r="N46" s="388">
        <v>50</v>
      </c>
      <c r="O46" s="193">
        <v>23</v>
      </c>
      <c r="P46" s="193">
        <v>24</v>
      </c>
      <c r="Q46" s="193">
        <v>26</v>
      </c>
    </row>
    <row r="47" spans="1:17" ht="36.75" customHeight="1">
      <c r="A47" s="12" t="s">
        <v>21</v>
      </c>
      <c r="B47" s="278" t="s">
        <v>52</v>
      </c>
      <c r="C47" s="284">
        <v>3</v>
      </c>
      <c r="D47" s="301" t="s">
        <v>54</v>
      </c>
      <c r="E47" s="195" t="s">
        <v>25</v>
      </c>
      <c r="F47" s="193">
        <v>0</v>
      </c>
      <c r="G47" s="193">
        <v>0</v>
      </c>
      <c r="H47" s="193">
        <v>0</v>
      </c>
      <c r="I47" s="193">
        <v>0</v>
      </c>
      <c r="J47" s="193">
        <v>0</v>
      </c>
      <c r="K47" s="193">
        <v>0</v>
      </c>
      <c r="L47" s="193">
        <v>0</v>
      </c>
      <c r="M47" s="193">
        <v>0</v>
      </c>
      <c r="N47" s="388">
        <v>0</v>
      </c>
      <c r="O47" s="193">
        <v>0</v>
      </c>
      <c r="P47" s="193">
        <v>0</v>
      </c>
      <c r="Q47" s="193">
        <v>0</v>
      </c>
    </row>
    <row r="48" spans="1:17" ht="16.5" customHeight="1">
      <c r="A48" s="30" t="s">
        <v>21</v>
      </c>
      <c r="B48" s="30" t="s">
        <v>55</v>
      </c>
      <c r="C48" s="24"/>
      <c r="D48" s="620" t="s">
        <v>56</v>
      </c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</row>
    <row r="49" spans="1:17" ht="49.5" customHeight="1">
      <c r="A49" s="23" t="s">
        <v>21</v>
      </c>
      <c r="B49" s="23" t="s">
        <v>55</v>
      </c>
      <c r="C49" s="24">
        <v>1</v>
      </c>
      <c r="D49" s="20" t="s">
        <v>57</v>
      </c>
      <c r="E49" s="7" t="s">
        <v>28</v>
      </c>
      <c r="F49" s="31">
        <v>19</v>
      </c>
      <c r="G49" s="31">
        <v>19</v>
      </c>
      <c r="H49" s="31">
        <v>19</v>
      </c>
      <c r="I49" s="13">
        <v>19</v>
      </c>
      <c r="J49" s="13">
        <v>20</v>
      </c>
      <c r="K49" s="13">
        <v>20</v>
      </c>
      <c r="L49" s="13">
        <v>21</v>
      </c>
      <c r="M49" s="188">
        <v>21</v>
      </c>
      <c r="N49" s="266">
        <v>21</v>
      </c>
      <c r="O49" s="195">
        <v>5</v>
      </c>
      <c r="P49" s="195">
        <v>6</v>
      </c>
      <c r="Q49" s="195">
        <v>6</v>
      </c>
    </row>
    <row r="50" spans="1:17" ht="32.1" customHeight="1">
      <c r="A50" s="23" t="s">
        <v>21</v>
      </c>
      <c r="B50" s="23" t="s">
        <v>55</v>
      </c>
      <c r="C50" s="24">
        <v>2</v>
      </c>
      <c r="D50" s="20" t="s">
        <v>58</v>
      </c>
      <c r="E50" s="7" t="s">
        <v>28</v>
      </c>
      <c r="F50" s="31">
        <v>13</v>
      </c>
      <c r="G50" s="31">
        <v>13</v>
      </c>
      <c r="H50" s="31">
        <v>13</v>
      </c>
      <c r="I50" s="13">
        <v>13</v>
      </c>
      <c r="J50" s="13">
        <v>14</v>
      </c>
      <c r="K50" s="13">
        <v>14</v>
      </c>
      <c r="L50" s="13">
        <v>15</v>
      </c>
      <c r="M50" s="188">
        <v>15</v>
      </c>
      <c r="N50" s="266">
        <v>14</v>
      </c>
      <c r="O50" s="195">
        <v>15</v>
      </c>
      <c r="P50" s="195">
        <v>15</v>
      </c>
      <c r="Q50" s="195">
        <v>15</v>
      </c>
    </row>
    <row r="51" spans="1:17" ht="41.1" customHeight="1">
      <c r="A51" s="23" t="s">
        <v>21</v>
      </c>
      <c r="B51" s="23" t="s">
        <v>55</v>
      </c>
      <c r="C51" s="24">
        <v>3</v>
      </c>
      <c r="D51" s="20" t="s">
        <v>59</v>
      </c>
      <c r="E51" s="7" t="s">
        <v>28</v>
      </c>
      <c r="F51" s="31">
        <v>99</v>
      </c>
      <c r="G51" s="31">
        <v>99</v>
      </c>
      <c r="H51" s="31">
        <v>99</v>
      </c>
      <c r="I51" s="13">
        <v>99</v>
      </c>
      <c r="J51" s="13">
        <v>11</v>
      </c>
      <c r="K51" s="13">
        <v>11</v>
      </c>
      <c r="L51" s="13">
        <v>11</v>
      </c>
      <c r="M51" s="188">
        <v>11</v>
      </c>
      <c r="N51" s="266">
        <v>11</v>
      </c>
      <c r="O51" s="195">
        <v>11</v>
      </c>
      <c r="P51" s="195">
        <v>11</v>
      </c>
      <c r="Q51" s="195">
        <v>11</v>
      </c>
    </row>
    <row r="52" spans="1:17" ht="22.5" customHeight="1">
      <c r="A52" s="30" t="s">
        <v>21</v>
      </c>
      <c r="B52" s="30" t="s">
        <v>60</v>
      </c>
      <c r="C52" s="24"/>
      <c r="D52" s="620" t="s">
        <v>61</v>
      </c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</row>
    <row r="53" spans="1:17" ht="97.5" customHeight="1">
      <c r="A53" s="23" t="s">
        <v>21</v>
      </c>
      <c r="B53" s="23" t="s">
        <v>60</v>
      </c>
      <c r="C53" s="24">
        <v>1</v>
      </c>
      <c r="D53" s="32" t="s">
        <v>62</v>
      </c>
      <c r="E53" s="7" t="s">
        <v>25</v>
      </c>
      <c r="F53" s="33">
        <v>0</v>
      </c>
      <c r="G53" s="33">
        <v>2</v>
      </c>
      <c r="H53" s="33">
        <v>3</v>
      </c>
      <c r="I53" s="34">
        <v>3</v>
      </c>
      <c r="J53" s="34">
        <v>4</v>
      </c>
      <c r="K53" s="34">
        <v>4</v>
      </c>
      <c r="L53" s="34">
        <v>25</v>
      </c>
      <c r="M53" s="190">
        <v>30</v>
      </c>
      <c r="N53" s="396">
        <v>35</v>
      </c>
      <c r="O53" s="199">
        <v>36</v>
      </c>
      <c r="P53" s="199">
        <v>37</v>
      </c>
      <c r="Q53" s="199">
        <v>38</v>
      </c>
    </row>
    <row r="54" spans="1:17" ht="76.5" customHeight="1">
      <c r="A54" s="23" t="s">
        <v>21</v>
      </c>
      <c r="B54" s="23" t="s">
        <v>60</v>
      </c>
      <c r="C54" s="24">
        <v>2</v>
      </c>
      <c r="D54" s="20" t="s">
        <v>63</v>
      </c>
      <c r="E54" s="7" t="s">
        <v>25</v>
      </c>
      <c r="F54" s="33">
        <v>0</v>
      </c>
      <c r="G54" s="33">
        <v>0</v>
      </c>
      <c r="H54" s="33">
        <v>0</v>
      </c>
      <c r="I54" s="34">
        <v>0</v>
      </c>
      <c r="J54" s="34">
        <v>0</v>
      </c>
      <c r="K54" s="34">
        <v>0</v>
      </c>
      <c r="L54" s="34">
        <v>3</v>
      </c>
      <c r="M54" s="190">
        <v>7</v>
      </c>
      <c r="N54" s="396">
        <v>10</v>
      </c>
      <c r="O54" s="199">
        <v>10</v>
      </c>
      <c r="P54" s="199">
        <v>11</v>
      </c>
      <c r="Q54" s="199">
        <v>11</v>
      </c>
    </row>
    <row r="55" spans="1:17" ht="41.25" customHeight="1">
      <c r="A55" s="23" t="s">
        <v>21</v>
      </c>
      <c r="B55" s="23" t="s">
        <v>60</v>
      </c>
      <c r="C55" s="24">
        <v>3</v>
      </c>
      <c r="D55" s="20" t="s">
        <v>64</v>
      </c>
      <c r="E55" s="7" t="s">
        <v>28</v>
      </c>
      <c r="F55" s="31">
        <v>10</v>
      </c>
      <c r="G55" s="31">
        <v>10</v>
      </c>
      <c r="H55" s="31">
        <v>12</v>
      </c>
      <c r="I55" s="13">
        <v>12</v>
      </c>
      <c r="J55" s="13">
        <v>15</v>
      </c>
      <c r="K55" s="13">
        <v>15</v>
      </c>
      <c r="L55" s="13">
        <v>3</v>
      </c>
      <c r="M55" s="188">
        <v>4</v>
      </c>
      <c r="N55" s="266">
        <v>15</v>
      </c>
      <c r="O55" s="195">
        <v>5</v>
      </c>
      <c r="P55" s="195">
        <v>5</v>
      </c>
      <c r="Q55" s="195">
        <v>6</v>
      </c>
    </row>
    <row r="56" spans="1:17" ht="69.75" customHeight="1">
      <c r="A56" s="23" t="s">
        <v>21</v>
      </c>
      <c r="B56" s="23" t="s">
        <v>60</v>
      </c>
      <c r="C56" s="24">
        <v>4</v>
      </c>
      <c r="D56" s="20" t="s">
        <v>65</v>
      </c>
      <c r="E56" s="7" t="s">
        <v>25</v>
      </c>
      <c r="F56" s="31">
        <v>0</v>
      </c>
      <c r="G56" s="31">
        <v>80</v>
      </c>
      <c r="H56" s="31">
        <v>100</v>
      </c>
      <c r="I56" s="13">
        <v>100</v>
      </c>
      <c r="J56" s="13">
        <v>100</v>
      </c>
      <c r="K56" s="13">
        <v>100</v>
      </c>
      <c r="L56" s="13">
        <v>100</v>
      </c>
      <c r="M56" s="188">
        <v>100</v>
      </c>
      <c r="N56" s="266">
        <v>100</v>
      </c>
      <c r="O56" s="195">
        <v>100</v>
      </c>
      <c r="P56" s="195">
        <v>100</v>
      </c>
      <c r="Q56" s="195">
        <v>100</v>
      </c>
    </row>
    <row r="57" spans="1:17" ht="51" customHeight="1">
      <c r="A57" s="23" t="s">
        <v>21</v>
      </c>
      <c r="B57" s="23" t="s">
        <v>60</v>
      </c>
      <c r="C57" s="24">
        <v>5</v>
      </c>
      <c r="D57" s="20" t="s">
        <v>66</v>
      </c>
      <c r="E57" s="7" t="s">
        <v>25</v>
      </c>
      <c r="F57" s="31">
        <v>100</v>
      </c>
      <c r="G57" s="31">
        <v>100</v>
      </c>
      <c r="H57" s="31">
        <v>100</v>
      </c>
      <c r="I57" s="13">
        <v>100</v>
      </c>
      <c r="J57" s="13">
        <v>100</v>
      </c>
      <c r="K57" s="13">
        <v>100</v>
      </c>
      <c r="L57" s="13">
        <v>100</v>
      </c>
      <c r="M57" s="188">
        <v>100</v>
      </c>
      <c r="N57" s="266">
        <v>100</v>
      </c>
      <c r="O57" s="195">
        <v>100</v>
      </c>
      <c r="P57" s="195">
        <v>100</v>
      </c>
      <c r="Q57" s="195">
        <v>100</v>
      </c>
    </row>
    <row r="58" spans="1:17" ht="36.75" customHeight="1">
      <c r="A58" s="23" t="s">
        <v>21</v>
      </c>
      <c r="B58" s="23" t="s">
        <v>60</v>
      </c>
      <c r="C58" s="24">
        <v>6</v>
      </c>
      <c r="D58" s="20" t="s">
        <v>67</v>
      </c>
      <c r="E58" s="7" t="s">
        <v>68</v>
      </c>
      <c r="F58" s="31">
        <v>11949</v>
      </c>
      <c r="G58" s="35">
        <v>14914</v>
      </c>
      <c r="H58" s="35">
        <v>15284</v>
      </c>
      <c r="I58" s="36">
        <v>16006</v>
      </c>
      <c r="J58" s="36">
        <v>15066</v>
      </c>
      <c r="K58" s="36">
        <v>28110</v>
      </c>
      <c r="L58" s="36">
        <v>29628</v>
      </c>
      <c r="M58" s="191">
        <v>32187</v>
      </c>
      <c r="N58" s="266">
        <v>30629</v>
      </c>
      <c r="O58" s="200">
        <v>32187</v>
      </c>
      <c r="P58" s="200">
        <v>33474</v>
      </c>
      <c r="Q58" s="200">
        <v>34813</v>
      </c>
    </row>
    <row r="59" spans="1:17" ht="107.25" customHeight="1">
      <c r="A59" s="23" t="s">
        <v>21</v>
      </c>
      <c r="B59" s="23" t="s">
        <v>60</v>
      </c>
      <c r="C59" s="24">
        <v>7</v>
      </c>
      <c r="D59" s="32" t="s">
        <v>69</v>
      </c>
      <c r="E59" s="7" t="s">
        <v>28</v>
      </c>
      <c r="F59" s="31">
        <v>5</v>
      </c>
      <c r="G59" s="31">
        <v>5</v>
      </c>
      <c r="H59" s="31">
        <v>5</v>
      </c>
      <c r="I59" s="13">
        <v>5</v>
      </c>
      <c r="J59" s="13">
        <v>5</v>
      </c>
      <c r="K59" s="13">
        <v>5</v>
      </c>
      <c r="L59" s="13">
        <v>5</v>
      </c>
      <c r="M59" s="188">
        <v>5</v>
      </c>
      <c r="N59" s="266">
        <v>5</v>
      </c>
      <c r="O59" s="195">
        <v>5</v>
      </c>
      <c r="P59" s="195">
        <v>5</v>
      </c>
      <c r="Q59" s="195">
        <v>5</v>
      </c>
    </row>
    <row r="60" spans="1:17" ht="45" customHeight="1">
      <c r="A60" s="23" t="s">
        <v>21</v>
      </c>
      <c r="B60" s="23" t="s">
        <v>60</v>
      </c>
      <c r="C60" s="24">
        <v>8</v>
      </c>
      <c r="D60" s="20" t="s">
        <v>70</v>
      </c>
      <c r="E60" s="7" t="s">
        <v>25</v>
      </c>
      <c r="F60" s="31">
        <v>70</v>
      </c>
      <c r="G60" s="31">
        <v>85</v>
      </c>
      <c r="H60" s="263">
        <v>85</v>
      </c>
      <c r="I60" s="264">
        <v>92</v>
      </c>
      <c r="J60" s="264">
        <v>95</v>
      </c>
      <c r="K60" s="264">
        <v>95</v>
      </c>
      <c r="L60" s="264">
        <v>95</v>
      </c>
      <c r="M60" s="265">
        <v>95</v>
      </c>
      <c r="N60" s="266">
        <v>95</v>
      </c>
      <c r="O60" s="266">
        <v>95</v>
      </c>
      <c r="P60" s="266">
        <v>95</v>
      </c>
      <c r="Q60" s="266">
        <v>95</v>
      </c>
    </row>
  </sheetData>
  <sheetProtection selectLockedCells="1" selectUnlockedCells="1"/>
  <mergeCells count="15">
    <mergeCell ref="D48:Q48"/>
    <mergeCell ref="D52:Q52"/>
    <mergeCell ref="J3:O3"/>
    <mergeCell ref="J8:L8"/>
    <mergeCell ref="B10:L10"/>
    <mergeCell ref="A11:B12"/>
    <mergeCell ref="C11:C13"/>
    <mergeCell ref="D11:D13"/>
    <mergeCell ref="E11:E13"/>
    <mergeCell ref="F11:Q11"/>
    <mergeCell ref="D14:Q14"/>
    <mergeCell ref="D23:Q23"/>
    <mergeCell ref="D31:Q31"/>
    <mergeCell ref="D39:Q39"/>
    <mergeCell ref="D44:Q44"/>
  </mergeCells>
  <pageMargins left="0.39370078740157483" right="0.19685039370078741" top="0.78740157480314965" bottom="0.39370078740157483" header="0.51181102362204722" footer="0.31496062992125984"/>
  <pageSetup paperSize="9" scale="73" firstPageNumber="0" fitToHeight="0" orientation="landscape" r:id="rId1"/>
  <headerFooter alignWithMargins="0">
    <oddFooter>&amp;C&amp;P</oddFooter>
  </headerFooter>
  <rowBreaks count="2" manualBreakCount="2">
    <brk id="22" max="16383" man="1"/>
    <brk id="3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30"/>
  <sheetViews>
    <sheetView workbookViewId="0">
      <selection activeCell="G130" sqref="G130"/>
    </sheetView>
  </sheetViews>
  <sheetFormatPr defaultRowHeight="15"/>
  <cols>
    <col min="1" max="1" width="3.5703125" style="4" customWidth="1"/>
    <col min="2" max="2" width="3.42578125" style="4" customWidth="1"/>
    <col min="3" max="3" width="3.5703125" style="4" customWidth="1"/>
    <col min="4" max="4" width="3.42578125" style="4" customWidth="1"/>
    <col min="5" max="5" width="36.7109375" style="4" customWidth="1"/>
    <col min="6" max="6" width="20.28515625" style="4" customWidth="1"/>
    <col min="7" max="7" width="13.28515625" style="4" customWidth="1"/>
    <col min="8" max="8" width="42.28515625" style="4" customWidth="1"/>
    <col min="9" max="9" width="33.140625" style="4" customWidth="1"/>
    <col min="10" max="14" width="9.140625" style="4"/>
    <col min="15" max="15" width="44" style="4" customWidth="1"/>
    <col min="16" max="256" width="9.140625" style="4"/>
    <col min="257" max="257" width="3.5703125" style="4" customWidth="1"/>
    <col min="258" max="258" width="3.42578125" style="4" customWidth="1"/>
    <col min="259" max="259" width="3.5703125" style="4" customWidth="1"/>
    <col min="260" max="260" width="3.42578125" style="4" customWidth="1"/>
    <col min="261" max="261" width="36.7109375" style="4" customWidth="1"/>
    <col min="262" max="262" width="20.28515625" style="4" customWidth="1"/>
    <col min="263" max="263" width="13.28515625" style="4" customWidth="1"/>
    <col min="264" max="264" width="33.85546875" style="4" customWidth="1"/>
    <col min="265" max="265" width="33.5703125" style="4" customWidth="1"/>
    <col min="266" max="270" width="9.140625" style="4"/>
    <col min="271" max="271" width="44" style="4" customWidth="1"/>
    <col min="272" max="512" width="9.140625" style="4"/>
    <col min="513" max="513" width="3.5703125" style="4" customWidth="1"/>
    <col min="514" max="514" width="3.42578125" style="4" customWidth="1"/>
    <col min="515" max="515" width="3.5703125" style="4" customWidth="1"/>
    <col min="516" max="516" width="3.42578125" style="4" customWidth="1"/>
    <col min="517" max="517" width="36.7109375" style="4" customWidth="1"/>
    <col min="518" max="518" width="20.28515625" style="4" customWidth="1"/>
    <col min="519" max="519" width="13.28515625" style="4" customWidth="1"/>
    <col min="520" max="520" width="33.85546875" style="4" customWidth="1"/>
    <col min="521" max="521" width="33.5703125" style="4" customWidth="1"/>
    <col min="522" max="526" width="9.140625" style="4"/>
    <col min="527" max="527" width="44" style="4" customWidth="1"/>
    <col min="528" max="768" width="9.140625" style="4"/>
    <col min="769" max="769" width="3.5703125" style="4" customWidth="1"/>
    <col min="770" max="770" width="3.42578125" style="4" customWidth="1"/>
    <col min="771" max="771" width="3.5703125" style="4" customWidth="1"/>
    <col min="772" max="772" width="3.42578125" style="4" customWidth="1"/>
    <col min="773" max="773" width="36.7109375" style="4" customWidth="1"/>
    <col min="774" max="774" width="20.28515625" style="4" customWidth="1"/>
    <col min="775" max="775" width="13.28515625" style="4" customWidth="1"/>
    <col min="776" max="776" width="33.85546875" style="4" customWidth="1"/>
    <col min="777" max="777" width="33.5703125" style="4" customWidth="1"/>
    <col min="778" max="782" width="9.140625" style="4"/>
    <col min="783" max="783" width="44" style="4" customWidth="1"/>
    <col min="784" max="1024" width="9.140625" style="4"/>
    <col min="1025" max="1025" width="3.5703125" style="4" customWidth="1"/>
    <col min="1026" max="1026" width="3.42578125" style="4" customWidth="1"/>
    <col min="1027" max="1027" width="3.5703125" style="4" customWidth="1"/>
    <col min="1028" max="1028" width="3.42578125" style="4" customWidth="1"/>
    <col min="1029" max="1029" width="36.7109375" style="4" customWidth="1"/>
    <col min="1030" max="1030" width="20.28515625" style="4" customWidth="1"/>
    <col min="1031" max="1031" width="13.28515625" style="4" customWidth="1"/>
    <col min="1032" max="1032" width="33.85546875" style="4" customWidth="1"/>
    <col min="1033" max="1033" width="33.5703125" style="4" customWidth="1"/>
    <col min="1034" max="1038" width="9.140625" style="4"/>
    <col min="1039" max="1039" width="44" style="4" customWidth="1"/>
    <col min="1040" max="1280" width="9.140625" style="4"/>
    <col min="1281" max="1281" width="3.5703125" style="4" customWidth="1"/>
    <col min="1282" max="1282" width="3.42578125" style="4" customWidth="1"/>
    <col min="1283" max="1283" width="3.5703125" style="4" customWidth="1"/>
    <col min="1284" max="1284" width="3.42578125" style="4" customWidth="1"/>
    <col min="1285" max="1285" width="36.7109375" style="4" customWidth="1"/>
    <col min="1286" max="1286" width="20.28515625" style="4" customWidth="1"/>
    <col min="1287" max="1287" width="13.28515625" style="4" customWidth="1"/>
    <col min="1288" max="1288" width="33.85546875" style="4" customWidth="1"/>
    <col min="1289" max="1289" width="33.5703125" style="4" customWidth="1"/>
    <col min="1290" max="1294" width="9.140625" style="4"/>
    <col min="1295" max="1295" width="44" style="4" customWidth="1"/>
    <col min="1296" max="1536" width="9.140625" style="4"/>
    <col min="1537" max="1537" width="3.5703125" style="4" customWidth="1"/>
    <col min="1538" max="1538" width="3.42578125" style="4" customWidth="1"/>
    <col min="1539" max="1539" width="3.5703125" style="4" customWidth="1"/>
    <col min="1540" max="1540" width="3.42578125" style="4" customWidth="1"/>
    <col min="1541" max="1541" width="36.7109375" style="4" customWidth="1"/>
    <col min="1542" max="1542" width="20.28515625" style="4" customWidth="1"/>
    <col min="1543" max="1543" width="13.28515625" style="4" customWidth="1"/>
    <col min="1544" max="1544" width="33.85546875" style="4" customWidth="1"/>
    <col min="1545" max="1545" width="33.5703125" style="4" customWidth="1"/>
    <col min="1546" max="1550" width="9.140625" style="4"/>
    <col min="1551" max="1551" width="44" style="4" customWidth="1"/>
    <col min="1552" max="1792" width="9.140625" style="4"/>
    <col min="1793" max="1793" width="3.5703125" style="4" customWidth="1"/>
    <col min="1794" max="1794" width="3.42578125" style="4" customWidth="1"/>
    <col min="1795" max="1795" width="3.5703125" style="4" customWidth="1"/>
    <col min="1796" max="1796" width="3.42578125" style="4" customWidth="1"/>
    <col min="1797" max="1797" width="36.7109375" style="4" customWidth="1"/>
    <col min="1798" max="1798" width="20.28515625" style="4" customWidth="1"/>
    <col min="1799" max="1799" width="13.28515625" style="4" customWidth="1"/>
    <col min="1800" max="1800" width="33.85546875" style="4" customWidth="1"/>
    <col min="1801" max="1801" width="33.5703125" style="4" customWidth="1"/>
    <col min="1802" max="1806" width="9.140625" style="4"/>
    <col min="1807" max="1807" width="44" style="4" customWidth="1"/>
    <col min="1808" max="2048" width="9.140625" style="4"/>
    <col min="2049" max="2049" width="3.5703125" style="4" customWidth="1"/>
    <col min="2050" max="2050" width="3.42578125" style="4" customWidth="1"/>
    <col min="2051" max="2051" width="3.5703125" style="4" customWidth="1"/>
    <col min="2052" max="2052" width="3.42578125" style="4" customWidth="1"/>
    <col min="2053" max="2053" width="36.7109375" style="4" customWidth="1"/>
    <col min="2054" max="2054" width="20.28515625" style="4" customWidth="1"/>
    <col min="2055" max="2055" width="13.28515625" style="4" customWidth="1"/>
    <col min="2056" max="2056" width="33.85546875" style="4" customWidth="1"/>
    <col min="2057" max="2057" width="33.5703125" style="4" customWidth="1"/>
    <col min="2058" max="2062" width="9.140625" style="4"/>
    <col min="2063" max="2063" width="44" style="4" customWidth="1"/>
    <col min="2064" max="2304" width="9.140625" style="4"/>
    <col min="2305" max="2305" width="3.5703125" style="4" customWidth="1"/>
    <col min="2306" max="2306" width="3.42578125" style="4" customWidth="1"/>
    <col min="2307" max="2307" width="3.5703125" style="4" customWidth="1"/>
    <col min="2308" max="2308" width="3.42578125" style="4" customWidth="1"/>
    <col min="2309" max="2309" width="36.7109375" style="4" customWidth="1"/>
    <col min="2310" max="2310" width="20.28515625" style="4" customWidth="1"/>
    <col min="2311" max="2311" width="13.28515625" style="4" customWidth="1"/>
    <col min="2312" max="2312" width="33.85546875" style="4" customWidth="1"/>
    <col min="2313" max="2313" width="33.5703125" style="4" customWidth="1"/>
    <col min="2314" max="2318" width="9.140625" style="4"/>
    <col min="2319" max="2319" width="44" style="4" customWidth="1"/>
    <col min="2320" max="2560" width="9.140625" style="4"/>
    <col min="2561" max="2561" width="3.5703125" style="4" customWidth="1"/>
    <col min="2562" max="2562" width="3.42578125" style="4" customWidth="1"/>
    <col min="2563" max="2563" width="3.5703125" style="4" customWidth="1"/>
    <col min="2564" max="2564" width="3.42578125" style="4" customWidth="1"/>
    <col min="2565" max="2565" width="36.7109375" style="4" customWidth="1"/>
    <col min="2566" max="2566" width="20.28515625" style="4" customWidth="1"/>
    <col min="2567" max="2567" width="13.28515625" style="4" customWidth="1"/>
    <col min="2568" max="2568" width="33.85546875" style="4" customWidth="1"/>
    <col min="2569" max="2569" width="33.5703125" style="4" customWidth="1"/>
    <col min="2570" max="2574" width="9.140625" style="4"/>
    <col min="2575" max="2575" width="44" style="4" customWidth="1"/>
    <col min="2576" max="2816" width="9.140625" style="4"/>
    <col min="2817" max="2817" width="3.5703125" style="4" customWidth="1"/>
    <col min="2818" max="2818" width="3.42578125" style="4" customWidth="1"/>
    <col min="2819" max="2819" width="3.5703125" style="4" customWidth="1"/>
    <col min="2820" max="2820" width="3.42578125" style="4" customWidth="1"/>
    <col min="2821" max="2821" width="36.7109375" style="4" customWidth="1"/>
    <col min="2822" max="2822" width="20.28515625" style="4" customWidth="1"/>
    <col min="2823" max="2823" width="13.28515625" style="4" customWidth="1"/>
    <col min="2824" max="2824" width="33.85546875" style="4" customWidth="1"/>
    <col min="2825" max="2825" width="33.5703125" style="4" customWidth="1"/>
    <col min="2826" max="2830" width="9.140625" style="4"/>
    <col min="2831" max="2831" width="44" style="4" customWidth="1"/>
    <col min="2832" max="3072" width="9.140625" style="4"/>
    <col min="3073" max="3073" width="3.5703125" style="4" customWidth="1"/>
    <col min="3074" max="3074" width="3.42578125" style="4" customWidth="1"/>
    <col min="3075" max="3075" width="3.5703125" style="4" customWidth="1"/>
    <col min="3076" max="3076" width="3.42578125" style="4" customWidth="1"/>
    <col min="3077" max="3077" width="36.7109375" style="4" customWidth="1"/>
    <col min="3078" max="3078" width="20.28515625" style="4" customWidth="1"/>
    <col min="3079" max="3079" width="13.28515625" style="4" customWidth="1"/>
    <col min="3080" max="3080" width="33.85546875" style="4" customWidth="1"/>
    <col min="3081" max="3081" width="33.5703125" style="4" customWidth="1"/>
    <col min="3082" max="3086" width="9.140625" style="4"/>
    <col min="3087" max="3087" width="44" style="4" customWidth="1"/>
    <col min="3088" max="3328" width="9.140625" style="4"/>
    <col min="3329" max="3329" width="3.5703125" style="4" customWidth="1"/>
    <col min="3330" max="3330" width="3.42578125" style="4" customWidth="1"/>
    <col min="3331" max="3331" width="3.5703125" style="4" customWidth="1"/>
    <col min="3332" max="3332" width="3.42578125" style="4" customWidth="1"/>
    <col min="3333" max="3333" width="36.7109375" style="4" customWidth="1"/>
    <col min="3334" max="3334" width="20.28515625" style="4" customWidth="1"/>
    <col min="3335" max="3335" width="13.28515625" style="4" customWidth="1"/>
    <col min="3336" max="3336" width="33.85546875" style="4" customWidth="1"/>
    <col min="3337" max="3337" width="33.5703125" style="4" customWidth="1"/>
    <col min="3338" max="3342" width="9.140625" style="4"/>
    <col min="3343" max="3343" width="44" style="4" customWidth="1"/>
    <col min="3344" max="3584" width="9.140625" style="4"/>
    <col min="3585" max="3585" width="3.5703125" style="4" customWidth="1"/>
    <col min="3586" max="3586" width="3.42578125" style="4" customWidth="1"/>
    <col min="3587" max="3587" width="3.5703125" style="4" customWidth="1"/>
    <col min="3588" max="3588" width="3.42578125" style="4" customWidth="1"/>
    <col min="3589" max="3589" width="36.7109375" style="4" customWidth="1"/>
    <col min="3590" max="3590" width="20.28515625" style="4" customWidth="1"/>
    <col min="3591" max="3591" width="13.28515625" style="4" customWidth="1"/>
    <col min="3592" max="3592" width="33.85546875" style="4" customWidth="1"/>
    <col min="3593" max="3593" width="33.5703125" style="4" customWidth="1"/>
    <col min="3594" max="3598" width="9.140625" style="4"/>
    <col min="3599" max="3599" width="44" style="4" customWidth="1"/>
    <col min="3600" max="3840" width="9.140625" style="4"/>
    <col min="3841" max="3841" width="3.5703125" style="4" customWidth="1"/>
    <col min="3842" max="3842" width="3.42578125" style="4" customWidth="1"/>
    <col min="3843" max="3843" width="3.5703125" style="4" customWidth="1"/>
    <col min="3844" max="3844" width="3.42578125" style="4" customWidth="1"/>
    <col min="3845" max="3845" width="36.7109375" style="4" customWidth="1"/>
    <col min="3846" max="3846" width="20.28515625" style="4" customWidth="1"/>
    <col min="3847" max="3847" width="13.28515625" style="4" customWidth="1"/>
    <col min="3848" max="3848" width="33.85546875" style="4" customWidth="1"/>
    <col min="3849" max="3849" width="33.5703125" style="4" customWidth="1"/>
    <col min="3850" max="3854" width="9.140625" style="4"/>
    <col min="3855" max="3855" width="44" style="4" customWidth="1"/>
    <col min="3856" max="4096" width="9.140625" style="4"/>
    <col min="4097" max="4097" width="3.5703125" style="4" customWidth="1"/>
    <col min="4098" max="4098" width="3.42578125" style="4" customWidth="1"/>
    <col min="4099" max="4099" width="3.5703125" style="4" customWidth="1"/>
    <col min="4100" max="4100" width="3.42578125" style="4" customWidth="1"/>
    <col min="4101" max="4101" width="36.7109375" style="4" customWidth="1"/>
    <col min="4102" max="4102" width="20.28515625" style="4" customWidth="1"/>
    <col min="4103" max="4103" width="13.28515625" style="4" customWidth="1"/>
    <col min="4104" max="4104" width="33.85546875" style="4" customWidth="1"/>
    <col min="4105" max="4105" width="33.5703125" style="4" customWidth="1"/>
    <col min="4106" max="4110" width="9.140625" style="4"/>
    <col min="4111" max="4111" width="44" style="4" customWidth="1"/>
    <col min="4112" max="4352" width="9.140625" style="4"/>
    <col min="4353" max="4353" width="3.5703125" style="4" customWidth="1"/>
    <col min="4354" max="4354" width="3.42578125" style="4" customWidth="1"/>
    <col min="4355" max="4355" width="3.5703125" style="4" customWidth="1"/>
    <col min="4356" max="4356" width="3.42578125" style="4" customWidth="1"/>
    <col min="4357" max="4357" width="36.7109375" style="4" customWidth="1"/>
    <col min="4358" max="4358" width="20.28515625" style="4" customWidth="1"/>
    <col min="4359" max="4359" width="13.28515625" style="4" customWidth="1"/>
    <col min="4360" max="4360" width="33.85546875" style="4" customWidth="1"/>
    <col min="4361" max="4361" width="33.5703125" style="4" customWidth="1"/>
    <col min="4362" max="4366" width="9.140625" style="4"/>
    <col min="4367" max="4367" width="44" style="4" customWidth="1"/>
    <col min="4368" max="4608" width="9.140625" style="4"/>
    <col min="4609" max="4609" width="3.5703125" style="4" customWidth="1"/>
    <col min="4610" max="4610" width="3.42578125" style="4" customWidth="1"/>
    <col min="4611" max="4611" width="3.5703125" style="4" customWidth="1"/>
    <col min="4612" max="4612" width="3.42578125" style="4" customWidth="1"/>
    <col min="4613" max="4613" width="36.7109375" style="4" customWidth="1"/>
    <col min="4614" max="4614" width="20.28515625" style="4" customWidth="1"/>
    <col min="4615" max="4615" width="13.28515625" style="4" customWidth="1"/>
    <col min="4616" max="4616" width="33.85546875" style="4" customWidth="1"/>
    <col min="4617" max="4617" width="33.5703125" style="4" customWidth="1"/>
    <col min="4618" max="4622" width="9.140625" style="4"/>
    <col min="4623" max="4623" width="44" style="4" customWidth="1"/>
    <col min="4624" max="4864" width="9.140625" style="4"/>
    <col min="4865" max="4865" width="3.5703125" style="4" customWidth="1"/>
    <col min="4866" max="4866" width="3.42578125" style="4" customWidth="1"/>
    <col min="4867" max="4867" width="3.5703125" style="4" customWidth="1"/>
    <col min="4868" max="4868" width="3.42578125" style="4" customWidth="1"/>
    <col min="4869" max="4869" width="36.7109375" style="4" customWidth="1"/>
    <col min="4870" max="4870" width="20.28515625" style="4" customWidth="1"/>
    <col min="4871" max="4871" width="13.28515625" style="4" customWidth="1"/>
    <col min="4872" max="4872" width="33.85546875" style="4" customWidth="1"/>
    <col min="4873" max="4873" width="33.5703125" style="4" customWidth="1"/>
    <col min="4874" max="4878" width="9.140625" style="4"/>
    <col min="4879" max="4879" width="44" style="4" customWidth="1"/>
    <col min="4880" max="5120" width="9.140625" style="4"/>
    <col min="5121" max="5121" width="3.5703125" style="4" customWidth="1"/>
    <col min="5122" max="5122" width="3.42578125" style="4" customWidth="1"/>
    <col min="5123" max="5123" width="3.5703125" style="4" customWidth="1"/>
    <col min="5124" max="5124" width="3.42578125" style="4" customWidth="1"/>
    <col min="5125" max="5125" width="36.7109375" style="4" customWidth="1"/>
    <col min="5126" max="5126" width="20.28515625" style="4" customWidth="1"/>
    <col min="5127" max="5127" width="13.28515625" style="4" customWidth="1"/>
    <col min="5128" max="5128" width="33.85546875" style="4" customWidth="1"/>
    <col min="5129" max="5129" width="33.5703125" style="4" customWidth="1"/>
    <col min="5130" max="5134" width="9.140625" style="4"/>
    <col min="5135" max="5135" width="44" style="4" customWidth="1"/>
    <col min="5136" max="5376" width="9.140625" style="4"/>
    <col min="5377" max="5377" width="3.5703125" style="4" customWidth="1"/>
    <col min="5378" max="5378" width="3.42578125" style="4" customWidth="1"/>
    <col min="5379" max="5379" width="3.5703125" style="4" customWidth="1"/>
    <col min="5380" max="5380" width="3.42578125" style="4" customWidth="1"/>
    <col min="5381" max="5381" width="36.7109375" style="4" customWidth="1"/>
    <col min="5382" max="5382" width="20.28515625" style="4" customWidth="1"/>
    <col min="5383" max="5383" width="13.28515625" style="4" customWidth="1"/>
    <col min="5384" max="5384" width="33.85546875" style="4" customWidth="1"/>
    <col min="5385" max="5385" width="33.5703125" style="4" customWidth="1"/>
    <col min="5386" max="5390" width="9.140625" style="4"/>
    <col min="5391" max="5391" width="44" style="4" customWidth="1"/>
    <col min="5392" max="5632" width="9.140625" style="4"/>
    <col min="5633" max="5633" width="3.5703125" style="4" customWidth="1"/>
    <col min="5634" max="5634" width="3.42578125" style="4" customWidth="1"/>
    <col min="5635" max="5635" width="3.5703125" style="4" customWidth="1"/>
    <col min="5636" max="5636" width="3.42578125" style="4" customWidth="1"/>
    <col min="5637" max="5637" width="36.7109375" style="4" customWidth="1"/>
    <col min="5638" max="5638" width="20.28515625" style="4" customWidth="1"/>
    <col min="5639" max="5639" width="13.28515625" style="4" customWidth="1"/>
    <col min="5640" max="5640" width="33.85546875" style="4" customWidth="1"/>
    <col min="5641" max="5641" width="33.5703125" style="4" customWidth="1"/>
    <col min="5642" max="5646" width="9.140625" style="4"/>
    <col min="5647" max="5647" width="44" style="4" customWidth="1"/>
    <col min="5648" max="5888" width="9.140625" style="4"/>
    <col min="5889" max="5889" width="3.5703125" style="4" customWidth="1"/>
    <col min="5890" max="5890" width="3.42578125" style="4" customWidth="1"/>
    <col min="5891" max="5891" width="3.5703125" style="4" customWidth="1"/>
    <col min="5892" max="5892" width="3.42578125" style="4" customWidth="1"/>
    <col min="5893" max="5893" width="36.7109375" style="4" customWidth="1"/>
    <col min="5894" max="5894" width="20.28515625" style="4" customWidth="1"/>
    <col min="5895" max="5895" width="13.28515625" style="4" customWidth="1"/>
    <col min="5896" max="5896" width="33.85546875" style="4" customWidth="1"/>
    <col min="5897" max="5897" width="33.5703125" style="4" customWidth="1"/>
    <col min="5898" max="5902" width="9.140625" style="4"/>
    <col min="5903" max="5903" width="44" style="4" customWidth="1"/>
    <col min="5904" max="6144" width="9.140625" style="4"/>
    <col min="6145" max="6145" width="3.5703125" style="4" customWidth="1"/>
    <col min="6146" max="6146" width="3.42578125" style="4" customWidth="1"/>
    <col min="6147" max="6147" width="3.5703125" style="4" customWidth="1"/>
    <col min="6148" max="6148" width="3.42578125" style="4" customWidth="1"/>
    <col min="6149" max="6149" width="36.7109375" style="4" customWidth="1"/>
    <col min="6150" max="6150" width="20.28515625" style="4" customWidth="1"/>
    <col min="6151" max="6151" width="13.28515625" style="4" customWidth="1"/>
    <col min="6152" max="6152" width="33.85546875" style="4" customWidth="1"/>
    <col min="6153" max="6153" width="33.5703125" style="4" customWidth="1"/>
    <col min="6154" max="6158" width="9.140625" style="4"/>
    <col min="6159" max="6159" width="44" style="4" customWidth="1"/>
    <col min="6160" max="6400" width="9.140625" style="4"/>
    <col min="6401" max="6401" width="3.5703125" style="4" customWidth="1"/>
    <col min="6402" max="6402" width="3.42578125" style="4" customWidth="1"/>
    <col min="6403" max="6403" width="3.5703125" style="4" customWidth="1"/>
    <col min="6404" max="6404" width="3.42578125" style="4" customWidth="1"/>
    <col min="6405" max="6405" width="36.7109375" style="4" customWidth="1"/>
    <col min="6406" max="6406" width="20.28515625" style="4" customWidth="1"/>
    <col min="6407" max="6407" width="13.28515625" style="4" customWidth="1"/>
    <col min="6408" max="6408" width="33.85546875" style="4" customWidth="1"/>
    <col min="6409" max="6409" width="33.5703125" style="4" customWidth="1"/>
    <col min="6410" max="6414" width="9.140625" style="4"/>
    <col min="6415" max="6415" width="44" style="4" customWidth="1"/>
    <col min="6416" max="6656" width="9.140625" style="4"/>
    <col min="6657" max="6657" width="3.5703125" style="4" customWidth="1"/>
    <col min="6658" max="6658" width="3.42578125" style="4" customWidth="1"/>
    <col min="6659" max="6659" width="3.5703125" style="4" customWidth="1"/>
    <col min="6660" max="6660" width="3.42578125" style="4" customWidth="1"/>
    <col min="6661" max="6661" width="36.7109375" style="4" customWidth="1"/>
    <col min="6662" max="6662" width="20.28515625" style="4" customWidth="1"/>
    <col min="6663" max="6663" width="13.28515625" style="4" customWidth="1"/>
    <col min="6664" max="6664" width="33.85546875" style="4" customWidth="1"/>
    <col min="6665" max="6665" width="33.5703125" style="4" customWidth="1"/>
    <col min="6666" max="6670" width="9.140625" style="4"/>
    <col min="6671" max="6671" width="44" style="4" customWidth="1"/>
    <col min="6672" max="6912" width="9.140625" style="4"/>
    <col min="6913" max="6913" width="3.5703125" style="4" customWidth="1"/>
    <col min="6914" max="6914" width="3.42578125" style="4" customWidth="1"/>
    <col min="6915" max="6915" width="3.5703125" style="4" customWidth="1"/>
    <col min="6916" max="6916" width="3.42578125" style="4" customWidth="1"/>
    <col min="6917" max="6917" width="36.7109375" style="4" customWidth="1"/>
    <col min="6918" max="6918" width="20.28515625" style="4" customWidth="1"/>
    <col min="6919" max="6919" width="13.28515625" style="4" customWidth="1"/>
    <col min="6920" max="6920" width="33.85546875" style="4" customWidth="1"/>
    <col min="6921" max="6921" width="33.5703125" style="4" customWidth="1"/>
    <col min="6922" max="6926" width="9.140625" style="4"/>
    <col min="6927" max="6927" width="44" style="4" customWidth="1"/>
    <col min="6928" max="7168" width="9.140625" style="4"/>
    <col min="7169" max="7169" width="3.5703125" style="4" customWidth="1"/>
    <col min="7170" max="7170" width="3.42578125" style="4" customWidth="1"/>
    <col min="7171" max="7171" width="3.5703125" style="4" customWidth="1"/>
    <col min="7172" max="7172" width="3.42578125" style="4" customWidth="1"/>
    <col min="7173" max="7173" width="36.7109375" style="4" customWidth="1"/>
    <col min="7174" max="7174" width="20.28515625" style="4" customWidth="1"/>
    <col min="7175" max="7175" width="13.28515625" style="4" customWidth="1"/>
    <col min="7176" max="7176" width="33.85546875" style="4" customWidth="1"/>
    <col min="7177" max="7177" width="33.5703125" style="4" customWidth="1"/>
    <col min="7178" max="7182" width="9.140625" style="4"/>
    <col min="7183" max="7183" width="44" style="4" customWidth="1"/>
    <col min="7184" max="7424" width="9.140625" style="4"/>
    <col min="7425" max="7425" width="3.5703125" style="4" customWidth="1"/>
    <col min="7426" max="7426" width="3.42578125" style="4" customWidth="1"/>
    <col min="7427" max="7427" width="3.5703125" style="4" customWidth="1"/>
    <col min="7428" max="7428" width="3.42578125" style="4" customWidth="1"/>
    <col min="7429" max="7429" width="36.7109375" style="4" customWidth="1"/>
    <col min="7430" max="7430" width="20.28515625" style="4" customWidth="1"/>
    <col min="7431" max="7431" width="13.28515625" style="4" customWidth="1"/>
    <col min="7432" max="7432" width="33.85546875" style="4" customWidth="1"/>
    <col min="7433" max="7433" width="33.5703125" style="4" customWidth="1"/>
    <col min="7434" max="7438" width="9.140625" style="4"/>
    <col min="7439" max="7439" width="44" style="4" customWidth="1"/>
    <col min="7440" max="7680" width="9.140625" style="4"/>
    <col min="7681" max="7681" width="3.5703125" style="4" customWidth="1"/>
    <col min="7682" max="7682" width="3.42578125" style="4" customWidth="1"/>
    <col min="7683" max="7683" width="3.5703125" style="4" customWidth="1"/>
    <col min="7684" max="7684" width="3.42578125" style="4" customWidth="1"/>
    <col min="7685" max="7685" width="36.7109375" style="4" customWidth="1"/>
    <col min="7686" max="7686" width="20.28515625" style="4" customWidth="1"/>
    <col min="7687" max="7687" width="13.28515625" style="4" customWidth="1"/>
    <col min="7688" max="7688" width="33.85546875" style="4" customWidth="1"/>
    <col min="7689" max="7689" width="33.5703125" style="4" customWidth="1"/>
    <col min="7690" max="7694" width="9.140625" style="4"/>
    <col min="7695" max="7695" width="44" style="4" customWidth="1"/>
    <col min="7696" max="7936" width="9.140625" style="4"/>
    <col min="7937" max="7937" width="3.5703125" style="4" customWidth="1"/>
    <col min="7938" max="7938" width="3.42578125" style="4" customWidth="1"/>
    <col min="7939" max="7939" width="3.5703125" style="4" customWidth="1"/>
    <col min="7940" max="7940" width="3.42578125" style="4" customWidth="1"/>
    <col min="7941" max="7941" width="36.7109375" style="4" customWidth="1"/>
    <col min="7942" max="7942" width="20.28515625" style="4" customWidth="1"/>
    <col min="7943" max="7943" width="13.28515625" style="4" customWidth="1"/>
    <col min="7944" max="7944" width="33.85546875" style="4" customWidth="1"/>
    <col min="7945" max="7945" width="33.5703125" style="4" customWidth="1"/>
    <col min="7946" max="7950" width="9.140625" style="4"/>
    <col min="7951" max="7951" width="44" style="4" customWidth="1"/>
    <col min="7952" max="8192" width="9.140625" style="4"/>
    <col min="8193" max="8193" width="3.5703125" style="4" customWidth="1"/>
    <col min="8194" max="8194" width="3.42578125" style="4" customWidth="1"/>
    <col min="8195" max="8195" width="3.5703125" style="4" customWidth="1"/>
    <col min="8196" max="8196" width="3.42578125" style="4" customWidth="1"/>
    <col min="8197" max="8197" width="36.7109375" style="4" customWidth="1"/>
    <col min="8198" max="8198" width="20.28515625" style="4" customWidth="1"/>
    <col min="8199" max="8199" width="13.28515625" style="4" customWidth="1"/>
    <col min="8200" max="8200" width="33.85546875" style="4" customWidth="1"/>
    <col min="8201" max="8201" width="33.5703125" style="4" customWidth="1"/>
    <col min="8202" max="8206" width="9.140625" style="4"/>
    <col min="8207" max="8207" width="44" style="4" customWidth="1"/>
    <col min="8208" max="8448" width="9.140625" style="4"/>
    <col min="8449" max="8449" width="3.5703125" style="4" customWidth="1"/>
    <col min="8450" max="8450" width="3.42578125" style="4" customWidth="1"/>
    <col min="8451" max="8451" width="3.5703125" style="4" customWidth="1"/>
    <col min="8452" max="8452" width="3.42578125" style="4" customWidth="1"/>
    <col min="8453" max="8453" width="36.7109375" style="4" customWidth="1"/>
    <col min="8454" max="8454" width="20.28515625" style="4" customWidth="1"/>
    <col min="8455" max="8455" width="13.28515625" style="4" customWidth="1"/>
    <col min="8456" max="8456" width="33.85546875" style="4" customWidth="1"/>
    <col min="8457" max="8457" width="33.5703125" style="4" customWidth="1"/>
    <col min="8458" max="8462" width="9.140625" style="4"/>
    <col min="8463" max="8463" width="44" style="4" customWidth="1"/>
    <col min="8464" max="8704" width="9.140625" style="4"/>
    <col min="8705" max="8705" width="3.5703125" style="4" customWidth="1"/>
    <col min="8706" max="8706" width="3.42578125" style="4" customWidth="1"/>
    <col min="8707" max="8707" width="3.5703125" style="4" customWidth="1"/>
    <col min="8708" max="8708" width="3.42578125" style="4" customWidth="1"/>
    <col min="8709" max="8709" width="36.7109375" style="4" customWidth="1"/>
    <col min="8710" max="8710" width="20.28515625" style="4" customWidth="1"/>
    <col min="8711" max="8711" width="13.28515625" style="4" customWidth="1"/>
    <col min="8712" max="8712" width="33.85546875" style="4" customWidth="1"/>
    <col min="8713" max="8713" width="33.5703125" style="4" customWidth="1"/>
    <col min="8714" max="8718" width="9.140625" style="4"/>
    <col min="8719" max="8719" width="44" style="4" customWidth="1"/>
    <col min="8720" max="8960" width="9.140625" style="4"/>
    <col min="8961" max="8961" width="3.5703125" style="4" customWidth="1"/>
    <col min="8962" max="8962" width="3.42578125" style="4" customWidth="1"/>
    <col min="8963" max="8963" width="3.5703125" style="4" customWidth="1"/>
    <col min="8964" max="8964" width="3.42578125" style="4" customWidth="1"/>
    <col min="8965" max="8965" width="36.7109375" style="4" customWidth="1"/>
    <col min="8966" max="8966" width="20.28515625" style="4" customWidth="1"/>
    <col min="8967" max="8967" width="13.28515625" style="4" customWidth="1"/>
    <col min="8968" max="8968" width="33.85546875" style="4" customWidth="1"/>
    <col min="8969" max="8969" width="33.5703125" style="4" customWidth="1"/>
    <col min="8970" max="8974" width="9.140625" style="4"/>
    <col min="8975" max="8975" width="44" style="4" customWidth="1"/>
    <col min="8976" max="9216" width="9.140625" style="4"/>
    <col min="9217" max="9217" width="3.5703125" style="4" customWidth="1"/>
    <col min="9218" max="9218" width="3.42578125" style="4" customWidth="1"/>
    <col min="9219" max="9219" width="3.5703125" style="4" customWidth="1"/>
    <col min="9220" max="9220" width="3.42578125" style="4" customWidth="1"/>
    <col min="9221" max="9221" width="36.7109375" style="4" customWidth="1"/>
    <col min="9222" max="9222" width="20.28515625" style="4" customWidth="1"/>
    <col min="9223" max="9223" width="13.28515625" style="4" customWidth="1"/>
    <col min="9224" max="9224" width="33.85546875" style="4" customWidth="1"/>
    <col min="9225" max="9225" width="33.5703125" style="4" customWidth="1"/>
    <col min="9226" max="9230" width="9.140625" style="4"/>
    <col min="9231" max="9231" width="44" style="4" customWidth="1"/>
    <col min="9232" max="9472" width="9.140625" style="4"/>
    <col min="9473" max="9473" width="3.5703125" style="4" customWidth="1"/>
    <col min="9474" max="9474" width="3.42578125" style="4" customWidth="1"/>
    <col min="9475" max="9475" width="3.5703125" style="4" customWidth="1"/>
    <col min="9476" max="9476" width="3.42578125" style="4" customWidth="1"/>
    <col min="9477" max="9477" width="36.7109375" style="4" customWidth="1"/>
    <col min="9478" max="9478" width="20.28515625" style="4" customWidth="1"/>
    <col min="9479" max="9479" width="13.28515625" style="4" customWidth="1"/>
    <col min="9480" max="9480" width="33.85546875" style="4" customWidth="1"/>
    <col min="9481" max="9481" width="33.5703125" style="4" customWidth="1"/>
    <col min="9482" max="9486" width="9.140625" style="4"/>
    <col min="9487" max="9487" width="44" style="4" customWidth="1"/>
    <col min="9488" max="9728" width="9.140625" style="4"/>
    <col min="9729" max="9729" width="3.5703125" style="4" customWidth="1"/>
    <col min="9730" max="9730" width="3.42578125" style="4" customWidth="1"/>
    <col min="9731" max="9731" width="3.5703125" style="4" customWidth="1"/>
    <col min="9732" max="9732" width="3.42578125" style="4" customWidth="1"/>
    <col min="9733" max="9733" width="36.7109375" style="4" customWidth="1"/>
    <col min="9734" max="9734" width="20.28515625" style="4" customWidth="1"/>
    <col min="9735" max="9735" width="13.28515625" style="4" customWidth="1"/>
    <col min="9736" max="9736" width="33.85546875" style="4" customWidth="1"/>
    <col min="9737" max="9737" width="33.5703125" style="4" customWidth="1"/>
    <col min="9738" max="9742" width="9.140625" style="4"/>
    <col min="9743" max="9743" width="44" style="4" customWidth="1"/>
    <col min="9744" max="9984" width="9.140625" style="4"/>
    <col min="9985" max="9985" width="3.5703125" style="4" customWidth="1"/>
    <col min="9986" max="9986" width="3.42578125" style="4" customWidth="1"/>
    <col min="9987" max="9987" width="3.5703125" style="4" customWidth="1"/>
    <col min="9988" max="9988" width="3.42578125" style="4" customWidth="1"/>
    <col min="9989" max="9989" width="36.7109375" style="4" customWidth="1"/>
    <col min="9990" max="9990" width="20.28515625" style="4" customWidth="1"/>
    <col min="9991" max="9991" width="13.28515625" style="4" customWidth="1"/>
    <col min="9992" max="9992" width="33.85546875" style="4" customWidth="1"/>
    <col min="9993" max="9993" width="33.5703125" style="4" customWidth="1"/>
    <col min="9994" max="9998" width="9.140625" style="4"/>
    <col min="9999" max="9999" width="44" style="4" customWidth="1"/>
    <col min="10000" max="10240" width="9.140625" style="4"/>
    <col min="10241" max="10241" width="3.5703125" style="4" customWidth="1"/>
    <col min="10242" max="10242" width="3.42578125" style="4" customWidth="1"/>
    <col min="10243" max="10243" width="3.5703125" style="4" customWidth="1"/>
    <col min="10244" max="10244" width="3.42578125" style="4" customWidth="1"/>
    <col min="10245" max="10245" width="36.7109375" style="4" customWidth="1"/>
    <col min="10246" max="10246" width="20.28515625" style="4" customWidth="1"/>
    <col min="10247" max="10247" width="13.28515625" style="4" customWidth="1"/>
    <col min="10248" max="10248" width="33.85546875" style="4" customWidth="1"/>
    <col min="10249" max="10249" width="33.5703125" style="4" customWidth="1"/>
    <col min="10250" max="10254" width="9.140625" style="4"/>
    <col min="10255" max="10255" width="44" style="4" customWidth="1"/>
    <col min="10256" max="10496" width="9.140625" style="4"/>
    <col min="10497" max="10497" width="3.5703125" style="4" customWidth="1"/>
    <col min="10498" max="10498" width="3.42578125" style="4" customWidth="1"/>
    <col min="10499" max="10499" width="3.5703125" style="4" customWidth="1"/>
    <col min="10500" max="10500" width="3.42578125" style="4" customWidth="1"/>
    <col min="10501" max="10501" width="36.7109375" style="4" customWidth="1"/>
    <col min="10502" max="10502" width="20.28515625" style="4" customWidth="1"/>
    <col min="10503" max="10503" width="13.28515625" style="4" customWidth="1"/>
    <col min="10504" max="10504" width="33.85546875" style="4" customWidth="1"/>
    <col min="10505" max="10505" width="33.5703125" style="4" customWidth="1"/>
    <col min="10506" max="10510" width="9.140625" style="4"/>
    <col min="10511" max="10511" width="44" style="4" customWidth="1"/>
    <col min="10512" max="10752" width="9.140625" style="4"/>
    <col min="10753" max="10753" width="3.5703125" style="4" customWidth="1"/>
    <col min="10754" max="10754" width="3.42578125" style="4" customWidth="1"/>
    <col min="10755" max="10755" width="3.5703125" style="4" customWidth="1"/>
    <col min="10756" max="10756" width="3.42578125" style="4" customWidth="1"/>
    <col min="10757" max="10757" width="36.7109375" style="4" customWidth="1"/>
    <col min="10758" max="10758" width="20.28515625" style="4" customWidth="1"/>
    <col min="10759" max="10759" width="13.28515625" style="4" customWidth="1"/>
    <col min="10760" max="10760" width="33.85546875" style="4" customWidth="1"/>
    <col min="10761" max="10761" width="33.5703125" style="4" customWidth="1"/>
    <col min="10762" max="10766" width="9.140625" style="4"/>
    <col min="10767" max="10767" width="44" style="4" customWidth="1"/>
    <col min="10768" max="11008" width="9.140625" style="4"/>
    <col min="11009" max="11009" width="3.5703125" style="4" customWidth="1"/>
    <col min="11010" max="11010" width="3.42578125" style="4" customWidth="1"/>
    <col min="11011" max="11011" width="3.5703125" style="4" customWidth="1"/>
    <col min="11012" max="11012" width="3.42578125" style="4" customWidth="1"/>
    <col min="11013" max="11013" width="36.7109375" style="4" customWidth="1"/>
    <col min="11014" max="11014" width="20.28515625" style="4" customWidth="1"/>
    <col min="11015" max="11015" width="13.28515625" style="4" customWidth="1"/>
    <col min="11016" max="11016" width="33.85546875" style="4" customWidth="1"/>
    <col min="11017" max="11017" width="33.5703125" style="4" customWidth="1"/>
    <col min="11018" max="11022" width="9.140625" style="4"/>
    <col min="11023" max="11023" width="44" style="4" customWidth="1"/>
    <col min="11024" max="11264" width="9.140625" style="4"/>
    <col min="11265" max="11265" width="3.5703125" style="4" customWidth="1"/>
    <col min="11266" max="11266" width="3.42578125" style="4" customWidth="1"/>
    <col min="11267" max="11267" width="3.5703125" style="4" customWidth="1"/>
    <col min="11268" max="11268" width="3.42578125" style="4" customWidth="1"/>
    <col min="11269" max="11269" width="36.7109375" style="4" customWidth="1"/>
    <col min="11270" max="11270" width="20.28515625" style="4" customWidth="1"/>
    <col min="11271" max="11271" width="13.28515625" style="4" customWidth="1"/>
    <col min="11272" max="11272" width="33.85546875" style="4" customWidth="1"/>
    <col min="11273" max="11273" width="33.5703125" style="4" customWidth="1"/>
    <col min="11274" max="11278" width="9.140625" style="4"/>
    <col min="11279" max="11279" width="44" style="4" customWidth="1"/>
    <col min="11280" max="11520" width="9.140625" style="4"/>
    <col min="11521" max="11521" width="3.5703125" style="4" customWidth="1"/>
    <col min="11522" max="11522" width="3.42578125" style="4" customWidth="1"/>
    <col min="11523" max="11523" width="3.5703125" style="4" customWidth="1"/>
    <col min="11524" max="11524" width="3.42578125" style="4" customWidth="1"/>
    <col min="11525" max="11525" width="36.7109375" style="4" customWidth="1"/>
    <col min="11526" max="11526" width="20.28515625" style="4" customWidth="1"/>
    <col min="11527" max="11527" width="13.28515625" style="4" customWidth="1"/>
    <col min="11528" max="11528" width="33.85546875" style="4" customWidth="1"/>
    <col min="11529" max="11529" width="33.5703125" style="4" customWidth="1"/>
    <col min="11530" max="11534" width="9.140625" style="4"/>
    <col min="11535" max="11535" width="44" style="4" customWidth="1"/>
    <col min="11536" max="11776" width="9.140625" style="4"/>
    <col min="11777" max="11777" width="3.5703125" style="4" customWidth="1"/>
    <col min="11778" max="11778" width="3.42578125" style="4" customWidth="1"/>
    <col min="11779" max="11779" width="3.5703125" style="4" customWidth="1"/>
    <col min="11780" max="11780" width="3.42578125" style="4" customWidth="1"/>
    <col min="11781" max="11781" width="36.7109375" style="4" customWidth="1"/>
    <col min="11782" max="11782" width="20.28515625" style="4" customWidth="1"/>
    <col min="11783" max="11783" width="13.28515625" style="4" customWidth="1"/>
    <col min="11784" max="11784" width="33.85546875" style="4" customWidth="1"/>
    <col min="11785" max="11785" width="33.5703125" style="4" customWidth="1"/>
    <col min="11786" max="11790" width="9.140625" style="4"/>
    <col min="11791" max="11791" width="44" style="4" customWidth="1"/>
    <col min="11792" max="12032" width="9.140625" style="4"/>
    <col min="12033" max="12033" width="3.5703125" style="4" customWidth="1"/>
    <col min="12034" max="12034" width="3.42578125" style="4" customWidth="1"/>
    <col min="12035" max="12035" width="3.5703125" style="4" customWidth="1"/>
    <col min="12036" max="12036" width="3.42578125" style="4" customWidth="1"/>
    <col min="12037" max="12037" width="36.7109375" style="4" customWidth="1"/>
    <col min="12038" max="12038" width="20.28515625" style="4" customWidth="1"/>
    <col min="12039" max="12039" width="13.28515625" style="4" customWidth="1"/>
    <col min="12040" max="12040" width="33.85546875" style="4" customWidth="1"/>
    <col min="12041" max="12041" width="33.5703125" style="4" customWidth="1"/>
    <col min="12042" max="12046" width="9.140625" style="4"/>
    <col min="12047" max="12047" width="44" style="4" customWidth="1"/>
    <col min="12048" max="12288" width="9.140625" style="4"/>
    <col min="12289" max="12289" width="3.5703125" style="4" customWidth="1"/>
    <col min="12290" max="12290" width="3.42578125" style="4" customWidth="1"/>
    <col min="12291" max="12291" width="3.5703125" style="4" customWidth="1"/>
    <col min="12292" max="12292" width="3.42578125" style="4" customWidth="1"/>
    <col min="12293" max="12293" width="36.7109375" style="4" customWidth="1"/>
    <col min="12294" max="12294" width="20.28515625" style="4" customWidth="1"/>
    <col min="12295" max="12295" width="13.28515625" style="4" customWidth="1"/>
    <col min="12296" max="12296" width="33.85546875" style="4" customWidth="1"/>
    <col min="12297" max="12297" width="33.5703125" style="4" customWidth="1"/>
    <col min="12298" max="12302" width="9.140625" style="4"/>
    <col min="12303" max="12303" width="44" style="4" customWidth="1"/>
    <col min="12304" max="12544" width="9.140625" style="4"/>
    <col min="12545" max="12545" width="3.5703125" style="4" customWidth="1"/>
    <col min="12546" max="12546" width="3.42578125" style="4" customWidth="1"/>
    <col min="12547" max="12547" width="3.5703125" style="4" customWidth="1"/>
    <col min="12548" max="12548" width="3.42578125" style="4" customWidth="1"/>
    <col min="12549" max="12549" width="36.7109375" style="4" customWidth="1"/>
    <col min="12550" max="12550" width="20.28515625" style="4" customWidth="1"/>
    <col min="12551" max="12551" width="13.28515625" style="4" customWidth="1"/>
    <col min="12552" max="12552" width="33.85546875" style="4" customWidth="1"/>
    <col min="12553" max="12553" width="33.5703125" style="4" customWidth="1"/>
    <col min="12554" max="12558" width="9.140625" style="4"/>
    <col min="12559" max="12559" width="44" style="4" customWidth="1"/>
    <col min="12560" max="12800" width="9.140625" style="4"/>
    <col min="12801" max="12801" width="3.5703125" style="4" customWidth="1"/>
    <col min="12802" max="12802" width="3.42578125" style="4" customWidth="1"/>
    <col min="12803" max="12803" width="3.5703125" style="4" customWidth="1"/>
    <col min="12804" max="12804" width="3.42578125" style="4" customWidth="1"/>
    <col min="12805" max="12805" width="36.7109375" style="4" customWidth="1"/>
    <col min="12806" max="12806" width="20.28515625" style="4" customWidth="1"/>
    <col min="12807" max="12807" width="13.28515625" style="4" customWidth="1"/>
    <col min="12808" max="12808" width="33.85546875" style="4" customWidth="1"/>
    <col min="12809" max="12809" width="33.5703125" style="4" customWidth="1"/>
    <col min="12810" max="12814" width="9.140625" style="4"/>
    <col min="12815" max="12815" width="44" style="4" customWidth="1"/>
    <col min="12816" max="13056" width="9.140625" style="4"/>
    <col min="13057" max="13057" width="3.5703125" style="4" customWidth="1"/>
    <col min="13058" max="13058" width="3.42578125" style="4" customWidth="1"/>
    <col min="13059" max="13059" width="3.5703125" style="4" customWidth="1"/>
    <col min="13060" max="13060" width="3.42578125" style="4" customWidth="1"/>
    <col min="13061" max="13061" width="36.7109375" style="4" customWidth="1"/>
    <col min="13062" max="13062" width="20.28515625" style="4" customWidth="1"/>
    <col min="13063" max="13063" width="13.28515625" style="4" customWidth="1"/>
    <col min="13064" max="13064" width="33.85546875" style="4" customWidth="1"/>
    <col min="13065" max="13065" width="33.5703125" style="4" customWidth="1"/>
    <col min="13066" max="13070" width="9.140625" style="4"/>
    <col min="13071" max="13071" width="44" style="4" customWidth="1"/>
    <col min="13072" max="13312" width="9.140625" style="4"/>
    <col min="13313" max="13313" width="3.5703125" style="4" customWidth="1"/>
    <col min="13314" max="13314" width="3.42578125" style="4" customWidth="1"/>
    <col min="13315" max="13315" width="3.5703125" style="4" customWidth="1"/>
    <col min="13316" max="13316" width="3.42578125" style="4" customWidth="1"/>
    <col min="13317" max="13317" width="36.7109375" style="4" customWidth="1"/>
    <col min="13318" max="13318" width="20.28515625" style="4" customWidth="1"/>
    <col min="13319" max="13319" width="13.28515625" style="4" customWidth="1"/>
    <col min="13320" max="13320" width="33.85546875" style="4" customWidth="1"/>
    <col min="13321" max="13321" width="33.5703125" style="4" customWidth="1"/>
    <col min="13322" max="13326" width="9.140625" style="4"/>
    <col min="13327" max="13327" width="44" style="4" customWidth="1"/>
    <col min="13328" max="13568" width="9.140625" style="4"/>
    <col min="13569" max="13569" width="3.5703125" style="4" customWidth="1"/>
    <col min="13570" max="13570" width="3.42578125" style="4" customWidth="1"/>
    <col min="13571" max="13571" width="3.5703125" style="4" customWidth="1"/>
    <col min="13572" max="13572" width="3.42578125" style="4" customWidth="1"/>
    <col min="13573" max="13573" width="36.7109375" style="4" customWidth="1"/>
    <col min="13574" max="13574" width="20.28515625" style="4" customWidth="1"/>
    <col min="13575" max="13575" width="13.28515625" style="4" customWidth="1"/>
    <col min="13576" max="13576" width="33.85546875" style="4" customWidth="1"/>
    <col min="13577" max="13577" width="33.5703125" style="4" customWidth="1"/>
    <col min="13578" max="13582" width="9.140625" style="4"/>
    <col min="13583" max="13583" width="44" style="4" customWidth="1"/>
    <col min="13584" max="13824" width="9.140625" style="4"/>
    <col min="13825" max="13825" width="3.5703125" style="4" customWidth="1"/>
    <col min="13826" max="13826" width="3.42578125" style="4" customWidth="1"/>
    <col min="13827" max="13827" width="3.5703125" style="4" customWidth="1"/>
    <col min="13828" max="13828" width="3.42578125" style="4" customWidth="1"/>
    <col min="13829" max="13829" width="36.7109375" style="4" customWidth="1"/>
    <col min="13830" max="13830" width="20.28515625" style="4" customWidth="1"/>
    <col min="13831" max="13831" width="13.28515625" style="4" customWidth="1"/>
    <col min="13832" max="13832" width="33.85546875" style="4" customWidth="1"/>
    <col min="13833" max="13833" width="33.5703125" style="4" customWidth="1"/>
    <col min="13834" max="13838" width="9.140625" style="4"/>
    <col min="13839" max="13839" width="44" style="4" customWidth="1"/>
    <col min="13840" max="14080" width="9.140625" style="4"/>
    <col min="14081" max="14081" width="3.5703125" style="4" customWidth="1"/>
    <col min="14082" max="14082" width="3.42578125" style="4" customWidth="1"/>
    <col min="14083" max="14083" width="3.5703125" style="4" customWidth="1"/>
    <col min="14084" max="14084" width="3.42578125" style="4" customWidth="1"/>
    <col min="14085" max="14085" width="36.7109375" style="4" customWidth="1"/>
    <col min="14086" max="14086" width="20.28515625" style="4" customWidth="1"/>
    <col min="14087" max="14087" width="13.28515625" style="4" customWidth="1"/>
    <col min="14088" max="14088" width="33.85546875" style="4" customWidth="1"/>
    <col min="14089" max="14089" width="33.5703125" style="4" customWidth="1"/>
    <col min="14090" max="14094" width="9.140625" style="4"/>
    <col min="14095" max="14095" width="44" style="4" customWidth="1"/>
    <col min="14096" max="14336" width="9.140625" style="4"/>
    <col min="14337" max="14337" width="3.5703125" style="4" customWidth="1"/>
    <col min="14338" max="14338" width="3.42578125" style="4" customWidth="1"/>
    <col min="14339" max="14339" width="3.5703125" style="4" customWidth="1"/>
    <col min="14340" max="14340" width="3.42578125" style="4" customWidth="1"/>
    <col min="14341" max="14341" width="36.7109375" style="4" customWidth="1"/>
    <col min="14342" max="14342" width="20.28515625" style="4" customWidth="1"/>
    <col min="14343" max="14343" width="13.28515625" style="4" customWidth="1"/>
    <col min="14344" max="14344" width="33.85546875" style="4" customWidth="1"/>
    <col min="14345" max="14345" width="33.5703125" style="4" customWidth="1"/>
    <col min="14346" max="14350" width="9.140625" style="4"/>
    <col min="14351" max="14351" width="44" style="4" customWidth="1"/>
    <col min="14352" max="14592" width="9.140625" style="4"/>
    <col min="14593" max="14593" width="3.5703125" style="4" customWidth="1"/>
    <col min="14594" max="14594" width="3.42578125" style="4" customWidth="1"/>
    <col min="14595" max="14595" width="3.5703125" style="4" customWidth="1"/>
    <col min="14596" max="14596" width="3.42578125" style="4" customWidth="1"/>
    <col min="14597" max="14597" width="36.7109375" style="4" customWidth="1"/>
    <col min="14598" max="14598" width="20.28515625" style="4" customWidth="1"/>
    <col min="14599" max="14599" width="13.28515625" style="4" customWidth="1"/>
    <col min="14600" max="14600" width="33.85546875" style="4" customWidth="1"/>
    <col min="14601" max="14601" width="33.5703125" style="4" customWidth="1"/>
    <col min="14602" max="14606" width="9.140625" style="4"/>
    <col min="14607" max="14607" width="44" style="4" customWidth="1"/>
    <col min="14608" max="14848" width="9.140625" style="4"/>
    <col min="14849" max="14849" width="3.5703125" style="4" customWidth="1"/>
    <col min="14850" max="14850" width="3.42578125" style="4" customWidth="1"/>
    <col min="14851" max="14851" width="3.5703125" style="4" customWidth="1"/>
    <col min="14852" max="14852" width="3.42578125" style="4" customWidth="1"/>
    <col min="14853" max="14853" width="36.7109375" style="4" customWidth="1"/>
    <col min="14854" max="14854" width="20.28515625" style="4" customWidth="1"/>
    <col min="14855" max="14855" width="13.28515625" style="4" customWidth="1"/>
    <col min="14856" max="14856" width="33.85546875" style="4" customWidth="1"/>
    <col min="14857" max="14857" width="33.5703125" style="4" customWidth="1"/>
    <col min="14858" max="14862" width="9.140625" style="4"/>
    <col min="14863" max="14863" width="44" style="4" customWidth="1"/>
    <col min="14864" max="15104" width="9.140625" style="4"/>
    <col min="15105" max="15105" width="3.5703125" style="4" customWidth="1"/>
    <col min="15106" max="15106" width="3.42578125" style="4" customWidth="1"/>
    <col min="15107" max="15107" width="3.5703125" style="4" customWidth="1"/>
    <col min="15108" max="15108" width="3.42578125" style="4" customWidth="1"/>
    <col min="15109" max="15109" width="36.7109375" style="4" customWidth="1"/>
    <col min="15110" max="15110" width="20.28515625" style="4" customWidth="1"/>
    <col min="15111" max="15111" width="13.28515625" style="4" customWidth="1"/>
    <col min="15112" max="15112" width="33.85546875" style="4" customWidth="1"/>
    <col min="15113" max="15113" width="33.5703125" style="4" customWidth="1"/>
    <col min="15114" max="15118" width="9.140625" style="4"/>
    <col min="15119" max="15119" width="44" style="4" customWidth="1"/>
    <col min="15120" max="15360" width="9.140625" style="4"/>
    <col min="15361" max="15361" width="3.5703125" style="4" customWidth="1"/>
    <col min="15362" max="15362" width="3.42578125" style="4" customWidth="1"/>
    <col min="15363" max="15363" width="3.5703125" style="4" customWidth="1"/>
    <col min="15364" max="15364" width="3.42578125" style="4" customWidth="1"/>
    <col min="15365" max="15365" width="36.7109375" style="4" customWidth="1"/>
    <col min="15366" max="15366" width="20.28515625" style="4" customWidth="1"/>
    <col min="15367" max="15367" width="13.28515625" style="4" customWidth="1"/>
    <col min="15368" max="15368" width="33.85546875" style="4" customWidth="1"/>
    <col min="15369" max="15369" width="33.5703125" style="4" customWidth="1"/>
    <col min="15370" max="15374" width="9.140625" style="4"/>
    <col min="15375" max="15375" width="44" style="4" customWidth="1"/>
    <col min="15376" max="15616" width="9.140625" style="4"/>
    <col min="15617" max="15617" width="3.5703125" style="4" customWidth="1"/>
    <col min="15618" max="15618" width="3.42578125" style="4" customWidth="1"/>
    <col min="15619" max="15619" width="3.5703125" style="4" customWidth="1"/>
    <col min="15620" max="15620" width="3.42578125" style="4" customWidth="1"/>
    <col min="15621" max="15621" width="36.7109375" style="4" customWidth="1"/>
    <col min="15622" max="15622" width="20.28515625" style="4" customWidth="1"/>
    <col min="15623" max="15623" width="13.28515625" style="4" customWidth="1"/>
    <col min="15624" max="15624" width="33.85546875" style="4" customWidth="1"/>
    <col min="15625" max="15625" width="33.5703125" style="4" customWidth="1"/>
    <col min="15626" max="15630" width="9.140625" style="4"/>
    <col min="15631" max="15631" width="44" style="4" customWidth="1"/>
    <col min="15632" max="15872" width="9.140625" style="4"/>
    <col min="15873" max="15873" width="3.5703125" style="4" customWidth="1"/>
    <col min="15874" max="15874" width="3.42578125" style="4" customWidth="1"/>
    <col min="15875" max="15875" width="3.5703125" style="4" customWidth="1"/>
    <col min="15876" max="15876" width="3.42578125" style="4" customWidth="1"/>
    <col min="15877" max="15877" width="36.7109375" style="4" customWidth="1"/>
    <col min="15878" max="15878" width="20.28515625" style="4" customWidth="1"/>
    <col min="15879" max="15879" width="13.28515625" style="4" customWidth="1"/>
    <col min="15880" max="15880" width="33.85546875" style="4" customWidth="1"/>
    <col min="15881" max="15881" width="33.5703125" style="4" customWidth="1"/>
    <col min="15882" max="15886" width="9.140625" style="4"/>
    <col min="15887" max="15887" width="44" style="4" customWidth="1"/>
    <col min="15888" max="16128" width="9.140625" style="4"/>
    <col min="16129" max="16129" width="3.5703125" style="4" customWidth="1"/>
    <col min="16130" max="16130" width="3.42578125" style="4" customWidth="1"/>
    <col min="16131" max="16131" width="3.5703125" style="4" customWidth="1"/>
    <col min="16132" max="16132" width="3.42578125" style="4" customWidth="1"/>
    <col min="16133" max="16133" width="36.7109375" style="4" customWidth="1"/>
    <col min="16134" max="16134" width="20.28515625" style="4" customWidth="1"/>
    <col min="16135" max="16135" width="13.28515625" style="4" customWidth="1"/>
    <col min="16136" max="16136" width="33.85546875" style="4" customWidth="1"/>
    <col min="16137" max="16137" width="33.5703125" style="4" customWidth="1"/>
    <col min="16138" max="16142" width="9.140625" style="4"/>
    <col min="16143" max="16143" width="44" style="4" customWidth="1"/>
    <col min="16144" max="16384" width="9.140625" style="4"/>
  </cols>
  <sheetData>
    <row r="1" spans="1:11" ht="1.5" customHeight="1">
      <c r="A1" s="302"/>
      <c r="B1" s="303"/>
      <c r="C1" s="303"/>
      <c r="D1" s="303"/>
      <c r="E1" s="303"/>
      <c r="F1" s="303"/>
      <c r="G1" s="303"/>
      <c r="H1" s="304"/>
      <c r="I1" s="303"/>
    </row>
    <row r="2" spans="1:11" s="111" customFormat="1" ht="12.75" hidden="1" customHeight="1">
      <c r="A2" s="109"/>
      <c r="B2" s="109"/>
      <c r="C2" s="109"/>
      <c r="D2" s="6"/>
      <c r="E2" s="6"/>
      <c r="F2" s="6"/>
      <c r="G2" s="3"/>
      <c r="H2" s="635"/>
      <c r="I2" s="635"/>
    </row>
    <row r="3" spans="1:11" s="111" customFormat="1" ht="0.75" customHeight="1">
      <c r="A3" s="109"/>
      <c r="B3" s="109"/>
      <c r="C3" s="109"/>
      <c r="D3" s="6"/>
      <c r="E3" s="6"/>
      <c r="F3" s="6"/>
      <c r="G3" s="3"/>
      <c r="H3" s="3" t="s">
        <v>0</v>
      </c>
      <c r="I3" s="3"/>
    </row>
    <row r="4" spans="1:11" s="111" customFormat="1" ht="14.25" hidden="1" customHeight="1">
      <c r="A4" s="109"/>
      <c r="B4" s="109"/>
      <c r="C4" s="109"/>
      <c r="D4" s="6"/>
      <c r="E4" s="6"/>
      <c r="F4" s="6"/>
      <c r="G4" s="3"/>
      <c r="H4" s="635"/>
      <c r="I4" s="635"/>
    </row>
    <row r="5" spans="1:11" s="37" customFormat="1" ht="13.5" hidden="1" customHeight="1">
      <c r="A5" s="2"/>
      <c r="B5" s="2"/>
      <c r="C5" s="2"/>
      <c r="D5" s="2"/>
      <c r="E5" s="2"/>
      <c r="F5" s="2"/>
      <c r="G5" s="2"/>
      <c r="H5" s="328" t="s">
        <v>550</v>
      </c>
      <c r="I5" s="222"/>
    </row>
    <row r="6" spans="1:11" s="37" customFormat="1" ht="26.25" hidden="1" customHeight="1">
      <c r="A6" s="2"/>
      <c r="B6" s="2"/>
      <c r="C6" s="2"/>
      <c r="D6" s="2"/>
      <c r="E6" s="2"/>
      <c r="F6" s="2"/>
      <c r="G6" s="2"/>
      <c r="H6" s="328" t="s">
        <v>556</v>
      </c>
      <c r="I6" s="222"/>
    </row>
    <row r="7" spans="1:11" s="37" customFormat="1" ht="14.1" customHeight="1">
      <c r="A7" s="2"/>
      <c r="B7" s="2"/>
      <c r="C7" s="2"/>
      <c r="D7" s="2"/>
      <c r="E7" s="2"/>
      <c r="F7" s="2"/>
      <c r="G7" s="2"/>
      <c r="H7" s="101" t="s">
        <v>242</v>
      </c>
      <c r="I7" s="222"/>
    </row>
    <row r="8" spans="1:11" s="37" customFormat="1" ht="14.1" customHeight="1">
      <c r="A8" s="2"/>
      <c r="B8" s="2"/>
      <c r="C8" s="2"/>
      <c r="D8" s="2"/>
      <c r="E8" s="2"/>
      <c r="F8" s="2"/>
      <c r="G8" s="2"/>
      <c r="H8" s="101" t="s">
        <v>1</v>
      </c>
      <c r="I8" s="222"/>
    </row>
    <row r="9" spans="1:11" s="37" customFormat="1" ht="14.1" customHeight="1">
      <c r="A9" s="2"/>
      <c r="B9" s="2"/>
      <c r="C9" s="2"/>
      <c r="D9" s="2"/>
      <c r="E9" s="2"/>
      <c r="F9" s="2"/>
      <c r="G9" s="2"/>
      <c r="H9" s="101" t="s">
        <v>2</v>
      </c>
      <c r="I9" s="222"/>
    </row>
    <row r="10" spans="1:11" s="37" customFormat="1" ht="14.1" customHeight="1">
      <c r="A10" s="2"/>
      <c r="B10" s="2"/>
      <c r="C10" s="2"/>
      <c r="D10" s="2"/>
      <c r="E10" s="2"/>
      <c r="F10" s="2"/>
      <c r="G10" s="2"/>
      <c r="H10" s="224" t="s">
        <v>616</v>
      </c>
      <c r="I10" s="223"/>
      <c r="J10" s="5"/>
      <c r="K10" s="5"/>
    </row>
    <row r="11" spans="1:11" s="111" customFormat="1" ht="14.1" customHeight="1">
      <c r="A11" s="109"/>
      <c r="B11" s="109"/>
      <c r="C11" s="109"/>
      <c r="D11" s="6"/>
      <c r="E11" s="6"/>
      <c r="F11" s="6"/>
      <c r="G11" s="6"/>
      <c r="H11" s="6"/>
      <c r="I11" s="110"/>
    </row>
    <row r="12" spans="1:11" s="111" customFormat="1" ht="14.1" customHeight="1">
      <c r="A12" s="624" t="s">
        <v>244</v>
      </c>
      <c r="B12" s="624"/>
      <c r="C12" s="624"/>
      <c r="D12" s="624"/>
      <c r="E12" s="624"/>
      <c r="F12" s="624"/>
      <c r="G12" s="624"/>
      <c r="H12" s="624"/>
      <c r="I12" s="624"/>
    </row>
    <row r="13" spans="1:11" s="111" customFormat="1" ht="7.5" customHeight="1" thickBot="1">
      <c r="A13" s="109"/>
      <c r="B13" s="109"/>
      <c r="C13" s="109"/>
      <c r="D13" s="6"/>
      <c r="E13" s="6"/>
      <c r="F13" s="6"/>
      <c r="G13" s="6"/>
      <c r="H13" s="6"/>
      <c r="I13" s="6"/>
    </row>
    <row r="14" spans="1:11" ht="47.25" customHeight="1">
      <c r="A14" s="636" t="s">
        <v>4</v>
      </c>
      <c r="B14" s="637"/>
      <c r="C14" s="637"/>
      <c r="D14" s="637"/>
      <c r="E14" s="637" t="s">
        <v>245</v>
      </c>
      <c r="F14" s="637" t="s">
        <v>246</v>
      </c>
      <c r="G14" s="637" t="s">
        <v>247</v>
      </c>
      <c r="H14" s="637" t="s">
        <v>248</v>
      </c>
      <c r="I14" s="638" t="s">
        <v>249</v>
      </c>
    </row>
    <row r="15" spans="1:11" ht="15.75" customHeight="1">
      <c r="A15" s="112" t="s">
        <v>17</v>
      </c>
      <c r="B15" s="104" t="s">
        <v>18</v>
      </c>
      <c r="C15" s="104" t="s">
        <v>133</v>
      </c>
      <c r="D15" s="104" t="s">
        <v>134</v>
      </c>
      <c r="E15" s="626"/>
      <c r="F15" s="626"/>
      <c r="G15" s="626"/>
      <c r="H15" s="626"/>
      <c r="I15" s="639"/>
    </row>
    <row r="16" spans="1:11" s="18" customFormat="1" ht="27" customHeight="1">
      <c r="A16" s="113" t="s">
        <v>21</v>
      </c>
      <c r="B16" s="114" t="s">
        <v>143</v>
      </c>
      <c r="C16" s="114"/>
      <c r="D16" s="114"/>
      <c r="E16" s="115" t="s">
        <v>250</v>
      </c>
      <c r="F16" s="116"/>
      <c r="G16" s="117"/>
      <c r="H16" s="117"/>
      <c r="I16" s="118"/>
    </row>
    <row r="17" spans="1:9" s="18" customFormat="1" ht="33.75">
      <c r="A17" s="119" t="s">
        <v>21</v>
      </c>
      <c r="B17" s="105" t="s">
        <v>143</v>
      </c>
      <c r="C17" s="105" t="s">
        <v>22</v>
      </c>
      <c r="D17" s="105"/>
      <c r="E17" s="120" t="s">
        <v>154</v>
      </c>
      <c r="F17" s="120" t="s">
        <v>566</v>
      </c>
      <c r="G17" s="120" t="s">
        <v>617</v>
      </c>
      <c r="H17" s="120" t="s">
        <v>251</v>
      </c>
      <c r="I17" s="121" t="s">
        <v>500</v>
      </c>
    </row>
    <row r="18" spans="1:9" ht="59.25" customHeight="1">
      <c r="A18" s="122" t="s">
        <v>21</v>
      </c>
      <c r="B18" s="123" t="s">
        <v>143</v>
      </c>
      <c r="C18" s="123" t="s">
        <v>22</v>
      </c>
      <c r="D18" s="123" t="s">
        <v>22</v>
      </c>
      <c r="E18" s="124" t="s">
        <v>252</v>
      </c>
      <c r="F18" s="125" t="s">
        <v>566</v>
      </c>
      <c r="G18" s="120" t="s">
        <v>617</v>
      </c>
      <c r="H18" s="124" t="s">
        <v>253</v>
      </c>
      <c r="I18" s="126" t="s">
        <v>254</v>
      </c>
    </row>
    <row r="19" spans="1:9" ht="47.25" customHeight="1">
      <c r="A19" s="122" t="s">
        <v>21</v>
      </c>
      <c r="B19" s="123" t="s">
        <v>143</v>
      </c>
      <c r="C19" s="123" t="s">
        <v>22</v>
      </c>
      <c r="D19" s="123" t="s">
        <v>34</v>
      </c>
      <c r="E19" s="124" t="s">
        <v>255</v>
      </c>
      <c r="F19" s="125" t="s">
        <v>567</v>
      </c>
      <c r="G19" s="120" t="s">
        <v>617</v>
      </c>
      <c r="H19" s="124" t="s">
        <v>257</v>
      </c>
      <c r="I19" s="126" t="s">
        <v>258</v>
      </c>
    </row>
    <row r="20" spans="1:9" ht="67.5" customHeight="1">
      <c r="A20" s="122" t="s">
        <v>21</v>
      </c>
      <c r="B20" s="123" t="s">
        <v>143</v>
      </c>
      <c r="C20" s="123" t="s">
        <v>22</v>
      </c>
      <c r="D20" s="123" t="s">
        <v>21</v>
      </c>
      <c r="E20" s="124" t="s">
        <v>455</v>
      </c>
      <c r="F20" s="125" t="s">
        <v>567</v>
      </c>
      <c r="G20" s="120" t="s">
        <v>617</v>
      </c>
      <c r="H20" s="124" t="s">
        <v>456</v>
      </c>
      <c r="I20" s="127" t="s">
        <v>501</v>
      </c>
    </row>
    <row r="21" spans="1:9" ht="57.75" customHeight="1">
      <c r="A21" s="122" t="s">
        <v>21</v>
      </c>
      <c r="B21" s="123" t="s">
        <v>143</v>
      </c>
      <c r="C21" s="123" t="s">
        <v>22</v>
      </c>
      <c r="D21" s="123" t="s">
        <v>49</v>
      </c>
      <c r="E21" s="128" t="s">
        <v>457</v>
      </c>
      <c r="F21" s="125" t="s">
        <v>567</v>
      </c>
      <c r="G21" s="120" t="s">
        <v>617</v>
      </c>
      <c r="H21" s="124" t="s">
        <v>454</v>
      </c>
      <c r="I21" s="127" t="s">
        <v>259</v>
      </c>
    </row>
    <row r="22" spans="1:9" ht="47.25" customHeight="1">
      <c r="A22" s="122" t="s">
        <v>21</v>
      </c>
      <c r="B22" s="123" t="s">
        <v>143</v>
      </c>
      <c r="C22" s="123" t="s">
        <v>22</v>
      </c>
      <c r="D22" s="123" t="s">
        <v>52</v>
      </c>
      <c r="E22" s="128" t="s">
        <v>458</v>
      </c>
      <c r="F22" s="125" t="s">
        <v>567</v>
      </c>
      <c r="G22" s="120" t="s">
        <v>617</v>
      </c>
      <c r="H22" s="124" t="s">
        <v>517</v>
      </c>
      <c r="I22" s="127" t="s">
        <v>260</v>
      </c>
    </row>
    <row r="23" spans="1:9" ht="47.25" customHeight="1">
      <c r="A23" s="122" t="s">
        <v>21</v>
      </c>
      <c r="B23" s="123" t="s">
        <v>143</v>
      </c>
      <c r="C23" s="123" t="s">
        <v>22</v>
      </c>
      <c r="D23" s="123" t="s">
        <v>55</v>
      </c>
      <c r="E23" s="128" t="s">
        <v>261</v>
      </c>
      <c r="F23" s="125" t="s">
        <v>567</v>
      </c>
      <c r="G23" s="120" t="s">
        <v>617</v>
      </c>
      <c r="H23" s="124" t="s">
        <v>262</v>
      </c>
      <c r="I23" s="127" t="s">
        <v>263</v>
      </c>
    </row>
    <row r="24" spans="1:9" ht="47.25" customHeight="1">
      <c r="A24" s="122" t="s">
        <v>21</v>
      </c>
      <c r="B24" s="123" t="s">
        <v>143</v>
      </c>
      <c r="C24" s="123" t="s">
        <v>22</v>
      </c>
      <c r="D24" s="123" t="s">
        <v>60</v>
      </c>
      <c r="E24" s="128" t="s">
        <v>264</v>
      </c>
      <c r="F24" s="125" t="s">
        <v>567</v>
      </c>
      <c r="G24" s="120" t="s">
        <v>617</v>
      </c>
      <c r="H24" s="124" t="s">
        <v>516</v>
      </c>
      <c r="I24" s="127" t="s">
        <v>505</v>
      </c>
    </row>
    <row r="25" spans="1:9" ht="54" customHeight="1">
      <c r="A25" s="122" t="s">
        <v>21</v>
      </c>
      <c r="B25" s="123" t="s">
        <v>143</v>
      </c>
      <c r="C25" s="123" t="s">
        <v>22</v>
      </c>
      <c r="D25" s="123" t="s">
        <v>146</v>
      </c>
      <c r="E25" s="124" t="s">
        <v>265</v>
      </c>
      <c r="F25" s="125" t="s">
        <v>567</v>
      </c>
      <c r="G25" s="120" t="s">
        <v>617</v>
      </c>
      <c r="H25" s="124"/>
      <c r="I25" s="127" t="s">
        <v>502</v>
      </c>
    </row>
    <row r="26" spans="1:9" ht="50.25" customHeight="1">
      <c r="A26" s="122" t="s">
        <v>21</v>
      </c>
      <c r="B26" s="123" t="s">
        <v>143</v>
      </c>
      <c r="C26" s="123" t="s">
        <v>22</v>
      </c>
      <c r="D26" s="123" t="s">
        <v>266</v>
      </c>
      <c r="E26" s="128" t="s">
        <v>267</v>
      </c>
      <c r="F26" s="125" t="s">
        <v>567</v>
      </c>
      <c r="G26" s="120" t="s">
        <v>617</v>
      </c>
      <c r="H26" s="124" t="s">
        <v>518</v>
      </c>
      <c r="I26" s="127" t="s">
        <v>268</v>
      </c>
    </row>
    <row r="27" spans="1:9" ht="159.75" customHeight="1">
      <c r="A27" s="122" t="s">
        <v>21</v>
      </c>
      <c r="B27" s="123" t="s">
        <v>143</v>
      </c>
      <c r="C27" s="123" t="s">
        <v>22</v>
      </c>
      <c r="D27" s="123" t="s">
        <v>269</v>
      </c>
      <c r="E27" s="124" t="s">
        <v>270</v>
      </c>
      <c r="F27" s="125" t="s">
        <v>567</v>
      </c>
      <c r="G27" s="120" t="s">
        <v>617</v>
      </c>
      <c r="H27" s="291" t="s">
        <v>519</v>
      </c>
      <c r="I27" s="127" t="s">
        <v>272</v>
      </c>
    </row>
    <row r="28" spans="1:9" ht="65.25" customHeight="1">
      <c r="A28" s="122" t="s">
        <v>21</v>
      </c>
      <c r="B28" s="123" t="s">
        <v>143</v>
      </c>
      <c r="C28" s="123" t="s">
        <v>22</v>
      </c>
      <c r="D28" s="123" t="s">
        <v>273</v>
      </c>
      <c r="E28" s="128" t="s">
        <v>274</v>
      </c>
      <c r="F28" s="125" t="s">
        <v>567</v>
      </c>
      <c r="G28" s="120" t="s">
        <v>617</v>
      </c>
      <c r="H28" s="292" t="s">
        <v>520</v>
      </c>
      <c r="I28" s="127" t="s">
        <v>272</v>
      </c>
    </row>
    <row r="29" spans="1:9" ht="48.75" customHeight="1">
      <c r="A29" s="122" t="s">
        <v>21</v>
      </c>
      <c r="B29" s="123" t="s">
        <v>143</v>
      </c>
      <c r="C29" s="123" t="s">
        <v>22</v>
      </c>
      <c r="D29" s="123" t="s">
        <v>275</v>
      </c>
      <c r="E29" s="124" t="s">
        <v>276</v>
      </c>
      <c r="F29" s="125" t="s">
        <v>567</v>
      </c>
      <c r="G29" s="120" t="s">
        <v>617</v>
      </c>
      <c r="H29" s="293" t="s">
        <v>521</v>
      </c>
      <c r="I29" s="126" t="s">
        <v>277</v>
      </c>
    </row>
    <row r="30" spans="1:9" ht="47.25" customHeight="1">
      <c r="A30" s="122" t="s">
        <v>21</v>
      </c>
      <c r="B30" s="123" t="s">
        <v>143</v>
      </c>
      <c r="C30" s="123" t="s">
        <v>34</v>
      </c>
      <c r="D30" s="123"/>
      <c r="E30" s="128" t="s">
        <v>157</v>
      </c>
      <c r="F30" s="125" t="s">
        <v>567</v>
      </c>
      <c r="G30" s="120" t="s">
        <v>617</v>
      </c>
      <c r="H30" s="124"/>
      <c r="I30" s="127" t="s">
        <v>503</v>
      </c>
    </row>
    <row r="31" spans="1:9" ht="48" customHeight="1">
      <c r="A31" s="122" t="s">
        <v>21</v>
      </c>
      <c r="B31" s="123" t="s">
        <v>143</v>
      </c>
      <c r="C31" s="123" t="s">
        <v>34</v>
      </c>
      <c r="D31" s="123" t="s">
        <v>22</v>
      </c>
      <c r="E31" s="124" t="s">
        <v>278</v>
      </c>
      <c r="F31" s="125" t="s">
        <v>567</v>
      </c>
      <c r="G31" s="120" t="s">
        <v>617</v>
      </c>
      <c r="H31" s="292" t="s">
        <v>522</v>
      </c>
      <c r="I31" s="130" t="s">
        <v>279</v>
      </c>
    </row>
    <row r="32" spans="1:9" ht="48" customHeight="1">
      <c r="A32" s="122" t="s">
        <v>21</v>
      </c>
      <c r="B32" s="123" t="s">
        <v>143</v>
      </c>
      <c r="C32" s="123" t="s">
        <v>34</v>
      </c>
      <c r="D32" s="123" t="s">
        <v>34</v>
      </c>
      <c r="E32" s="124" t="s">
        <v>552</v>
      </c>
      <c r="F32" s="125" t="s">
        <v>567</v>
      </c>
      <c r="G32" s="120" t="s">
        <v>617</v>
      </c>
      <c r="H32" s="292" t="s">
        <v>523</v>
      </c>
      <c r="I32" s="127" t="s">
        <v>254</v>
      </c>
    </row>
    <row r="33" spans="1:15" ht="52.5" customHeight="1">
      <c r="A33" s="122" t="s">
        <v>21</v>
      </c>
      <c r="B33" s="123" t="s">
        <v>143</v>
      </c>
      <c r="C33" s="123" t="s">
        <v>34</v>
      </c>
      <c r="D33" s="123" t="s">
        <v>21</v>
      </c>
      <c r="E33" s="124" t="s">
        <v>280</v>
      </c>
      <c r="F33" s="125" t="s">
        <v>567</v>
      </c>
      <c r="G33" s="120" t="s">
        <v>617</v>
      </c>
      <c r="H33" s="619" t="s">
        <v>611</v>
      </c>
      <c r="I33" s="127" t="s">
        <v>281</v>
      </c>
    </row>
    <row r="34" spans="1:15" ht="48" customHeight="1">
      <c r="A34" s="122" t="s">
        <v>21</v>
      </c>
      <c r="B34" s="123" t="s">
        <v>143</v>
      </c>
      <c r="C34" s="123" t="s">
        <v>34</v>
      </c>
      <c r="D34" s="123" t="s">
        <v>49</v>
      </c>
      <c r="E34" s="124" t="s">
        <v>282</v>
      </c>
      <c r="F34" s="125" t="s">
        <v>567</v>
      </c>
      <c r="G34" s="120" t="s">
        <v>617</v>
      </c>
      <c r="H34" s="124" t="s">
        <v>283</v>
      </c>
      <c r="I34" s="127" t="s">
        <v>504</v>
      </c>
    </row>
    <row r="35" spans="1:15" ht="49.5" customHeight="1">
      <c r="A35" s="122" t="s">
        <v>21</v>
      </c>
      <c r="B35" s="123" t="s">
        <v>143</v>
      </c>
      <c r="C35" s="123" t="s">
        <v>34</v>
      </c>
      <c r="D35" s="123" t="s">
        <v>52</v>
      </c>
      <c r="E35" s="124" t="s">
        <v>545</v>
      </c>
      <c r="F35" s="125" t="s">
        <v>567</v>
      </c>
      <c r="G35" s="120" t="s">
        <v>617</v>
      </c>
      <c r="H35" s="124" t="s">
        <v>546</v>
      </c>
      <c r="I35" s="127" t="s">
        <v>504</v>
      </c>
    </row>
    <row r="36" spans="1:15" ht="63" customHeight="1">
      <c r="A36" s="122" t="s">
        <v>21</v>
      </c>
      <c r="B36" s="123" t="s">
        <v>143</v>
      </c>
      <c r="C36" s="123" t="s">
        <v>34</v>
      </c>
      <c r="D36" s="123" t="s">
        <v>55</v>
      </c>
      <c r="E36" s="124" t="s">
        <v>547</v>
      </c>
      <c r="F36" s="125" t="s">
        <v>567</v>
      </c>
      <c r="G36" s="120" t="s">
        <v>617</v>
      </c>
      <c r="H36" s="124" t="s">
        <v>548</v>
      </c>
      <c r="I36" s="127" t="s">
        <v>504</v>
      </c>
    </row>
    <row r="37" spans="1:15" ht="48" customHeight="1">
      <c r="A37" s="122" t="s">
        <v>21</v>
      </c>
      <c r="B37" s="123" t="s">
        <v>143</v>
      </c>
      <c r="C37" s="123" t="s">
        <v>21</v>
      </c>
      <c r="D37" s="123"/>
      <c r="E37" s="124" t="s">
        <v>152</v>
      </c>
      <c r="F37" s="125" t="s">
        <v>567</v>
      </c>
      <c r="G37" s="120" t="s">
        <v>617</v>
      </c>
      <c r="H37" s="124" t="s">
        <v>152</v>
      </c>
      <c r="I37" s="127" t="s">
        <v>506</v>
      </c>
    </row>
    <row r="38" spans="1:15" ht="50.25" customHeight="1">
      <c r="A38" s="122" t="s">
        <v>21</v>
      </c>
      <c r="B38" s="123" t="s">
        <v>143</v>
      </c>
      <c r="C38" s="123" t="s">
        <v>21</v>
      </c>
      <c r="D38" s="123" t="s">
        <v>22</v>
      </c>
      <c r="E38" s="124" t="s">
        <v>443</v>
      </c>
      <c r="F38" s="125" t="s">
        <v>567</v>
      </c>
      <c r="G38" s="120" t="s">
        <v>617</v>
      </c>
      <c r="H38" s="124" t="s">
        <v>443</v>
      </c>
      <c r="I38" s="127" t="s">
        <v>506</v>
      </c>
    </row>
    <row r="39" spans="1:15" s="271" customFormat="1" ht="48.75" customHeight="1">
      <c r="A39" s="267" t="s">
        <v>21</v>
      </c>
      <c r="B39" s="268" t="s">
        <v>143</v>
      </c>
      <c r="C39" s="268" t="s">
        <v>49</v>
      </c>
      <c r="D39" s="268"/>
      <c r="E39" s="269" t="s">
        <v>554</v>
      </c>
      <c r="F39" s="125" t="s">
        <v>567</v>
      </c>
      <c r="G39" s="120" t="s">
        <v>617</v>
      </c>
      <c r="H39" s="269" t="s">
        <v>553</v>
      </c>
      <c r="I39" s="327" t="s">
        <v>506</v>
      </c>
    </row>
    <row r="40" spans="1:15" s="18" customFormat="1" ht="25.5" customHeight="1">
      <c r="A40" s="113" t="s">
        <v>21</v>
      </c>
      <c r="B40" s="114" t="s">
        <v>151</v>
      </c>
      <c r="C40" s="114"/>
      <c r="D40" s="114"/>
      <c r="E40" s="131" t="s">
        <v>35</v>
      </c>
      <c r="F40" s="132"/>
      <c r="G40" s="132"/>
      <c r="H40" s="132"/>
      <c r="I40" s="133"/>
      <c r="J40" s="134"/>
    </row>
    <row r="41" spans="1:15" s="18" customFormat="1" ht="50.25" customHeight="1">
      <c r="A41" s="122" t="s">
        <v>21</v>
      </c>
      <c r="B41" s="123" t="s">
        <v>151</v>
      </c>
      <c r="C41" s="123" t="s">
        <v>22</v>
      </c>
      <c r="D41" s="123"/>
      <c r="E41" s="124" t="s">
        <v>172</v>
      </c>
      <c r="F41" s="135"/>
      <c r="G41" s="120" t="s">
        <v>617</v>
      </c>
      <c r="H41" s="136" t="s">
        <v>284</v>
      </c>
      <c r="I41" s="137"/>
    </row>
    <row r="42" spans="1:15" ht="60.75" customHeight="1">
      <c r="A42" s="122" t="s">
        <v>21</v>
      </c>
      <c r="B42" s="123" t="s">
        <v>151</v>
      </c>
      <c r="C42" s="123" t="s">
        <v>22</v>
      </c>
      <c r="D42" s="123" t="s">
        <v>22</v>
      </c>
      <c r="E42" s="124" t="s">
        <v>285</v>
      </c>
      <c r="F42" s="125" t="s">
        <v>566</v>
      </c>
      <c r="G42" s="120" t="s">
        <v>617</v>
      </c>
      <c r="H42" s="228" t="s">
        <v>286</v>
      </c>
      <c r="I42" s="127" t="s">
        <v>287</v>
      </c>
    </row>
    <row r="43" spans="1:15" ht="58.5" customHeight="1">
      <c r="A43" s="122" t="s">
        <v>21</v>
      </c>
      <c r="B43" s="123" t="s">
        <v>151</v>
      </c>
      <c r="C43" s="123" t="s">
        <v>22</v>
      </c>
      <c r="D43" s="123" t="s">
        <v>34</v>
      </c>
      <c r="E43" s="124" t="s">
        <v>288</v>
      </c>
      <c r="F43" s="125" t="s">
        <v>289</v>
      </c>
      <c r="G43" s="120" t="s">
        <v>617</v>
      </c>
      <c r="H43" s="125" t="s">
        <v>450</v>
      </c>
      <c r="I43" s="127" t="s">
        <v>290</v>
      </c>
    </row>
    <row r="44" spans="1:15" ht="55.5" customHeight="1">
      <c r="A44" s="122" t="s">
        <v>21</v>
      </c>
      <c r="B44" s="123" t="s">
        <v>151</v>
      </c>
      <c r="C44" s="123" t="s">
        <v>22</v>
      </c>
      <c r="D44" s="123" t="s">
        <v>21</v>
      </c>
      <c r="E44" s="124" t="s">
        <v>291</v>
      </c>
      <c r="F44" s="125" t="s">
        <v>289</v>
      </c>
      <c r="G44" s="120" t="s">
        <v>617</v>
      </c>
      <c r="H44" s="125" t="s">
        <v>451</v>
      </c>
      <c r="I44" s="127" t="s">
        <v>292</v>
      </c>
      <c r="O44" s="138"/>
    </row>
    <row r="45" spans="1:15" ht="51.75" customHeight="1">
      <c r="A45" s="122" t="s">
        <v>21</v>
      </c>
      <c r="B45" s="123" t="s">
        <v>151</v>
      </c>
      <c r="C45" s="123" t="s">
        <v>22</v>
      </c>
      <c r="D45" s="123" t="s">
        <v>49</v>
      </c>
      <c r="E45" s="124" t="s">
        <v>527</v>
      </c>
      <c r="F45" s="125" t="s">
        <v>289</v>
      </c>
      <c r="G45" s="120" t="s">
        <v>617</v>
      </c>
      <c r="H45" s="291" t="s">
        <v>530</v>
      </c>
      <c r="I45" s="127" t="s">
        <v>293</v>
      </c>
    </row>
    <row r="46" spans="1:15" ht="84" customHeight="1">
      <c r="A46" s="122" t="s">
        <v>21</v>
      </c>
      <c r="B46" s="123" t="s">
        <v>151</v>
      </c>
      <c r="C46" s="123" t="s">
        <v>22</v>
      </c>
      <c r="D46" s="123" t="s">
        <v>52</v>
      </c>
      <c r="E46" s="124" t="s">
        <v>294</v>
      </c>
      <c r="F46" s="125" t="s">
        <v>289</v>
      </c>
      <c r="G46" s="120" t="s">
        <v>617</v>
      </c>
      <c r="H46" s="125" t="s">
        <v>452</v>
      </c>
      <c r="I46" s="127" t="s">
        <v>295</v>
      </c>
    </row>
    <row r="47" spans="1:15" ht="40.5" customHeight="1">
      <c r="A47" s="122" t="s">
        <v>21</v>
      </c>
      <c r="B47" s="123" t="s">
        <v>151</v>
      </c>
      <c r="C47" s="123" t="s">
        <v>22</v>
      </c>
      <c r="D47" s="123" t="s">
        <v>55</v>
      </c>
      <c r="E47" s="124" t="s">
        <v>296</v>
      </c>
      <c r="F47" s="125"/>
      <c r="G47" s="120" t="s">
        <v>617</v>
      </c>
      <c r="H47" s="125" t="s">
        <v>531</v>
      </c>
      <c r="I47" s="127" t="s">
        <v>297</v>
      </c>
    </row>
    <row r="48" spans="1:15" ht="60.75" customHeight="1">
      <c r="A48" s="122" t="s">
        <v>21</v>
      </c>
      <c r="B48" s="123" t="s">
        <v>151</v>
      </c>
      <c r="C48" s="123" t="s">
        <v>22</v>
      </c>
      <c r="D48" s="123" t="s">
        <v>60</v>
      </c>
      <c r="E48" s="124" t="s">
        <v>298</v>
      </c>
      <c r="F48" s="125" t="s">
        <v>568</v>
      </c>
      <c r="G48" s="120" t="s">
        <v>617</v>
      </c>
      <c r="H48" s="293" t="s">
        <v>524</v>
      </c>
      <c r="I48" s="127" t="s">
        <v>507</v>
      </c>
    </row>
    <row r="49" spans="1:14" ht="51" customHeight="1">
      <c r="A49" s="122" t="s">
        <v>21</v>
      </c>
      <c r="B49" s="123" t="s">
        <v>151</v>
      </c>
      <c r="C49" s="123" t="s">
        <v>22</v>
      </c>
      <c r="D49" s="123" t="s">
        <v>146</v>
      </c>
      <c r="E49" s="124" t="s">
        <v>267</v>
      </c>
      <c r="F49" s="125" t="s">
        <v>562</v>
      </c>
      <c r="G49" s="120" t="s">
        <v>617</v>
      </c>
      <c r="H49" s="291" t="s">
        <v>525</v>
      </c>
      <c r="I49" s="127" t="s">
        <v>508</v>
      </c>
    </row>
    <row r="50" spans="1:14" ht="47.25" customHeight="1">
      <c r="A50" s="122" t="s">
        <v>21</v>
      </c>
      <c r="B50" s="123" t="s">
        <v>151</v>
      </c>
      <c r="C50" s="123" t="s">
        <v>22</v>
      </c>
      <c r="D50" s="123" t="s">
        <v>266</v>
      </c>
      <c r="E50" s="124" t="s">
        <v>299</v>
      </c>
      <c r="F50" s="125" t="s">
        <v>562</v>
      </c>
      <c r="G50" s="120" t="s">
        <v>617</v>
      </c>
      <c r="H50" s="291" t="s">
        <v>595</v>
      </c>
      <c r="I50" s="127" t="s">
        <v>508</v>
      </c>
    </row>
    <row r="51" spans="1:14" ht="48.75" customHeight="1">
      <c r="A51" s="122" t="s">
        <v>21</v>
      </c>
      <c r="B51" s="123" t="s">
        <v>151</v>
      </c>
      <c r="C51" s="123" t="s">
        <v>22</v>
      </c>
      <c r="D51" s="123" t="s">
        <v>269</v>
      </c>
      <c r="E51" s="124" t="s">
        <v>300</v>
      </c>
      <c r="F51" s="125" t="s">
        <v>562</v>
      </c>
      <c r="G51" s="120" t="s">
        <v>617</v>
      </c>
      <c r="H51" s="291" t="s">
        <v>596</v>
      </c>
      <c r="I51" s="127" t="s">
        <v>508</v>
      </c>
    </row>
    <row r="52" spans="1:14" ht="115.5" customHeight="1">
      <c r="A52" s="122" t="s">
        <v>21</v>
      </c>
      <c r="B52" s="123" t="s">
        <v>151</v>
      </c>
      <c r="C52" s="123" t="s">
        <v>22</v>
      </c>
      <c r="D52" s="123" t="s">
        <v>273</v>
      </c>
      <c r="E52" s="124" t="s">
        <v>301</v>
      </c>
      <c r="F52" s="125" t="s">
        <v>562</v>
      </c>
      <c r="G52" s="120" t="s">
        <v>617</v>
      </c>
      <c r="H52" s="610" t="s">
        <v>597</v>
      </c>
      <c r="I52" s="127" t="s">
        <v>508</v>
      </c>
    </row>
    <row r="53" spans="1:14" ht="49.5" customHeight="1">
      <c r="A53" s="122" t="s">
        <v>21</v>
      </c>
      <c r="B53" s="123" t="s">
        <v>151</v>
      </c>
      <c r="C53" s="123" t="s">
        <v>22</v>
      </c>
      <c r="D53" s="123" t="s">
        <v>275</v>
      </c>
      <c r="E53" s="124" t="s">
        <v>302</v>
      </c>
      <c r="F53" s="125" t="s">
        <v>562</v>
      </c>
      <c r="G53" s="120" t="s">
        <v>617</v>
      </c>
      <c r="H53" s="610" t="s">
        <v>598</v>
      </c>
      <c r="I53" s="127" t="s">
        <v>287</v>
      </c>
    </row>
    <row r="54" spans="1:14" ht="45.75" customHeight="1">
      <c r="A54" s="122" t="s">
        <v>21</v>
      </c>
      <c r="B54" s="123" t="s">
        <v>151</v>
      </c>
      <c r="C54" s="123" t="s">
        <v>34</v>
      </c>
      <c r="D54" s="123"/>
      <c r="E54" s="617" t="s">
        <v>602</v>
      </c>
      <c r="F54" s="125" t="s">
        <v>562</v>
      </c>
      <c r="G54" s="120" t="s">
        <v>617</v>
      </c>
      <c r="H54" s="124"/>
      <c r="I54" s="127" t="s">
        <v>509</v>
      </c>
    </row>
    <row r="55" spans="1:14" ht="49.5" customHeight="1">
      <c r="A55" s="139" t="s">
        <v>21</v>
      </c>
      <c r="B55" s="140" t="s">
        <v>151</v>
      </c>
      <c r="C55" s="140" t="s">
        <v>34</v>
      </c>
      <c r="D55" s="140" t="s">
        <v>22</v>
      </c>
      <c r="E55" s="124" t="s">
        <v>453</v>
      </c>
      <c r="F55" s="125" t="s">
        <v>562</v>
      </c>
      <c r="G55" s="120" t="s">
        <v>617</v>
      </c>
      <c r="H55" s="610" t="s">
        <v>601</v>
      </c>
      <c r="I55" s="127" t="s">
        <v>509</v>
      </c>
    </row>
    <row r="56" spans="1:14" ht="47.25" customHeight="1">
      <c r="A56" s="139" t="s">
        <v>21</v>
      </c>
      <c r="B56" s="140" t="s">
        <v>151</v>
      </c>
      <c r="C56" s="140" t="s">
        <v>21</v>
      </c>
      <c r="D56" s="140"/>
      <c r="E56" s="124" t="s">
        <v>152</v>
      </c>
      <c r="F56" s="125" t="s">
        <v>562</v>
      </c>
      <c r="G56" s="120" t="s">
        <v>617</v>
      </c>
      <c r="H56" s="124" t="s">
        <v>160</v>
      </c>
      <c r="I56" s="127" t="s">
        <v>509</v>
      </c>
    </row>
    <row r="57" spans="1:14" s="100" customFormat="1" ht="47.25" customHeight="1">
      <c r="A57" s="141" t="s">
        <v>21</v>
      </c>
      <c r="B57" s="142" t="s">
        <v>151</v>
      </c>
      <c r="C57" s="142" t="s">
        <v>21</v>
      </c>
      <c r="D57" s="142" t="s">
        <v>22</v>
      </c>
      <c r="E57" s="124" t="s">
        <v>443</v>
      </c>
      <c r="F57" s="125" t="s">
        <v>562</v>
      </c>
      <c r="G57" s="120" t="s">
        <v>617</v>
      </c>
      <c r="H57" s="124" t="s">
        <v>496</v>
      </c>
      <c r="I57" s="127" t="s">
        <v>509</v>
      </c>
    </row>
    <row r="58" spans="1:14" ht="51.75" customHeight="1">
      <c r="A58" s="122" t="s">
        <v>21</v>
      </c>
      <c r="B58" s="123" t="s">
        <v>151</v>
      </c>
      <c r="C58" s="123" t="s">
        <v>49</v>
      </c>
      <c r="D58" s="123"/>
      <c r="E58" s="294" t="s">
        <v>528</v>
      </c>
      <c r="F58" s="125" t="s">
        <v>562</v>
      </c>
      <c r="G58" s="120" t="s">
        <v>617</v>
      </c>
      <c r="H58" s="610" t="s">
        <v>599</v>
      </c>
      <c r="I58" s="127" t="s">
        <v>509</v>
      </c>
    </row>
    <row r="59" spans="1:14" ht="51" customHeight="1">
      <c r="A59" s="139" t="s">
        <v>21</v>
      </c>
      <c r="B59" s="140" t="s">
        <v>151</v>
      </c>
      <c r="C59" s="140" t="s">
        <v>469</v>
      </c>
      <c r="D59" s="140"/>
      <c r="E59" s="124" t="s">
        <v>529</v>
      </c>
      <c r="F59" s="125" t="s">
        <v>562</v>
      </c>
      <c r="G59" s="120" t="s">
        <v>617</v>
      </c>
      <c r="H59" s="610" t="s">
        <v>600</v>
      </c>
      <c r="I59" s="127" t="s">
        <v>509</v>
      </c>
    </row>
    <row r="60" spans="1:14" ht="12.75" customHeight="1">
      <c r="A60" s="113" t="s">
        <v>21</v>
      </c>
      <c r="B60" s="114" t="s">
        <v>168</v>
      </c>
      <c r="C60" s="114"/>
      <c r="D60" s="123"/>
      <c r="E60" s="143" t="s">
        <v>43</v>
      </c>
      <c r="F60" s="144"/>
      <c r="G60" s="125"/>
      <c r="H60" s="124"/>
      <c r="I60" s="130"/>
    </row>
    <row r="61" spans="1:14" ht="51" customHeight="1">
      <c r="A61" s="122" t="s">
        <v>21</v>
      </c>
      <c r="B61" s="145" t="s">
        <v>168</v>
      </c>
      <c r="C61" s="145" t="s">
        <v>22</v>
      </c>
      <c r="D61" s="145"/>
      <c r="E61" s="146" t="s">
        <v>183</v>
      </c>
      <c r="F61" s="147" t="s">
        <v>303</v>
      </c>
      <c r="G61" s="120" t="s">
        <v>617</v>
      </c>
      <c r="H61" s="148" t="s">
        <v>304</v>
      </c>
      <c r="I61" s="149"/>
      <c r="J61" s="150"/>
      <c r="K61" s="150"/>
      <c r="L61" s="150"/>
      <c r="M61" s="150"/>
      <c r="N61" s="150"/>
    </row>
    <row r="62" spans="1:14" ht="54" customHeight="1">
      <c r="A62" s="122" t="s">
        <v>21</v>
      </c>
      <c r="B62" s="123" t="s">
        <v>168</v>
      </c>
      <c r="C62" s="123" t="s">
        <v>22</v>
      </c>
      <c r="D62" s="151" t="s">
        <v>22</v>
      </c>
      <c r="E62" s="294" t="s">
        <v>305</v>
      </c>
      <c r="F62" s="125" t="s">
        <v>303</v>
      </c>
      <c r="G62" s="120" t="s">
        <v>617</v>
      </c>
      <c r="H62" s="292" t="s">
        <v>614</v>
      </c>
      <c r="I62" s="153" t="s">
        <v>306</v>
      </c>
    </row>
    <row r="63" spans="1:14" ht="33.75" customHeight="1">
      <c r="A63" s="122" t="s">
        <v>21</v>
      </c>
      <c r="B63" s="123" t="s">
        <v>168</v>
      </c>
      <c r="C63" s="123" t="s">
        <v>22</v>
      </c>
      <c r="D63" s="151" t="s">
        <v>34</v>
      </c>
      <c r="E63" s="154" t="s">
        <v>307</v>
      </c>
      <c r="F63" s="125" t="s">
        <v>303</v>
      </c>
      <c r="G63" s="120" t="s">
        <v>617</v>
      </c>
      <c r="H63" s="292" t="s">
        <v>615</v>
      </c>
      <c r="I63" s="127" t="s">
        <v>308</v>
      </c>
    </row>
    <row r="64" spans="1:14" ht="409.5" customHeight="1">
      <c r="A64" s="122" t="s">
        <v>21</v>
      </c>
      <c r="B64" s="123" t="s">
        <v>168</v>
      </c>
      <c r="C64" s="123" t="s">
        <v>22</v>
      </c>
      <c r="D64" s="151" t="s">
        <v>21</v>
      </c>
      <c r="E64" s="154" t="s">
        <v>309</v>
      </c>
      <c r="F64" s="125" t="s">
        <v>310</v>
      </c>
      <c r="G64" s="120" t="s">
        <v>617</v>
      </c>
      <c r="H64" s="295" t="s">
        <v>539</v>
      </c>
      <c r="I64" s="127" t="s">
        <v>311</v>
      </c>
    </row>
    <row r="65" spans="1:9" ht="36.75" customHeight="1">
      <c r="A65" s="122" t="s">
        <v>21</v>
      </c>
      <c r="B65" s="123" t="s">
        <v>168</v>
      </c>
      <c r="C65" s="123" t="s">
        <v>22</v>
      </c>
      <c r="D65" s="151" t="s">
        <v>49</v>
      </c>
      <c r="E65" s="154" t="s">
        <v>312</v>
      </c>
      <c r="F65" s="125" t="s">
        <v>310</v>
      </c>
      <c r="G65" s="120" t="s">
        <v>617</v>
      </c>
      <c r="H65" s="299" t="s">
        <v>594</v>
      </c>
      <c r="I65" s="297" t="s">
        <v>313</v>
      </c>
    </row>
    <row r="66" spans="1:9" ht="48.6" customHeight="1">
      <c r="A66" s="122" t="s">
        <v>21</v>
      </c>
      <c r="B66" s="123" t="s">
        <v>168</v>
      </c>
      <c r="C66" s="123" t="s">
        <v>22</v>
      </c>
      <c r="D66" s="151" t="s">
        <v>52</v>
      </c>
      <c r="E66" s="154" t="s">
        <v>314</v>
      </c>
      <c r="F66" s="125" t="s">
        <v>310</v>
      </c>
      <c r="G66" s="120" t="s">
        <v>617</v>
      </c>
      <c r="H66" s="298" t="s">
        <v>315</v>
      </c>
      <c r="I66" s="127" t="s">
        <v>316</v>
      </c>
    </row>
    <row r="67" spans="1:9" s="18" customFormat="1" ht="45.6" customHeight="1">
      <c r="A67" s="122" t="s">
        <v>21</v>
      </c>
      <c r="B67" s="123" t="s">
        <v>168</v>
      </c>
      <c r="C67" s="123" t="s">
        <v>22</v>
      </c>
      <c r="D67" s="151" t="s">
        <v>55</v>
      </c>
      <c r="E67" s="152" t="s">
        <v>317</v>
      </c>
      <c r="F67" s="125" t="s">
        <v>310</v>
      </c>
      <c r="G67" s="120" t="s">
        <v>617</v>
      </c>
      <c r="H67" s="152" t="s">
        <v>318</v>
      </c>
      <c r="I67" s="127" t="s">
        <v>319</v>
      </c>
    </row>
    <row r="68" spans="1:9" ht="28.5" customHeight="1">
      <c r="A68" s="122" t="s">
        <v>21</v>
      </c>
      <c r="B68" s="123" t="s">
        <v>168</v>
      </c>
      <c r="C68" s="123" t="s">
        <v>22</v>
      </c>
      <c r="D68" s="151" t="s">
        <v>60</v>
      </c>
      <c r="E68" s="154" t="s">
        <v>320</v>
      </c>
      <c r="F68" s="125" t="s">
        <v>303</v>
      </c>
      <c r="G68" s="120" t="s">
        <v>617</v>
      </c>
      <c r="H68" s="155" t="s">
        <v>321</v>
      </c>
      <c r="I68" s="127" t="s">
        <v>322</v>
      </c>
    </row>
    <row r="69" spans="1:9" ht="63" customHeight="1">
      <c r="A69" s="122" t="s">
        <v>21</v>
      </c>
      <c r="B69" s="123" t="s">
        <v>168</v>
      </c>
      <c r="C69" s="123" t="s">
        <v>22</v>
      </c>
      <c r="D69" s="151" t="s">
        <v>146</v>
      </c>
      <c r="E69" s="124" t="s">
        <v>323</v>
      </c>
      <c r="F69" s="125" t="s">
        <v>303</v>
      </c>
      <c r="G69" s="120" t="s">
        <v>617</v>
      </c>
      <c r="H69" s="124" t="s">
        <v>324</v>
      </c>
      <c r="I69" s="127" t="s">
        <v>325</v>
      </c>
    </row>
    <row r="70" spans="1:9" ht="37.5" customHeight="1">
      <c r="A70" s="122" t="s">
        <v>21</v>
      </c>
      <c r="B70" s="123" t="s">
        <v>168</v>
      </c>
      <c r="C70" s="123" t="s">
        <v>22</v>
      </c>
      <c r="D70" s="151" t="s">
        <v>266</v>
      </c>
      <c r="E70" s="124" t="s">
        <v>326</v>
      </c>
      <c r="F70" s="125" t="s">
        <v>303</v>
      </c>
      <c r="G70" s="120" t="s">
        <v>617</v>
      </c>
      <c r="H70" s="124" t="s">
        <v>271</v>
      </c>
      <c r="I70" s="127" t="s">
        <v>327</v>
      </c>
    </row>
    <row r="71" spans="1:9" ht="45.75" customHeight="1">
      <c r="A71" s="122" t="s">
        <v>21</v>
      </c>
      <c r="B71" s="123" t="s">
        <v>168</v>
      </c>
      <c r="C71" s="123" t="s">
        <v>22</v>
      </c>
      <c r="D71" s="123" t="s">
        <v>269</v>
      </c>
      <c r="E71" s="124" t="s">
        <v>328</v>
      </c>
      <c r="F71" s="125" t="s">
        <v>303</v>
      </c>
      <c r="G71" s="120" t="s">
        <v>617</v>
      </c>
      <c r="H71" s="124" t="s">
        <v>329</v>
      </c>
      <c r="I71" s="127" t="s">
        <v>330</v>
      </c>
    </row>
    <row r="72" spans="1:9" ht="31.5" customHeight="1">
      <c r="A72" s="122" t="s">
        <v>21</v>
      </c>
      <c r="B72" s="123" t="s">
        <v>168</v>
      </c>
      <c r="C72" s="123" t="s">
        <v>22</v>
      </c>
      <c r="D72" s="123" t="s">
        <v>273</v>
      </c>
      <c r="E72" s="124" t="s">
        <v>331</v>
      </c>
      <c r="F72" s="125" t="s">
        <v>310</v>
      </c>
      <c r="G72" s="120" t="s">
        <v>617</v>
      </c>
      <c r="H72" s="124" t="s">
        <v>332</v>
      </c>
      <c r="I72" s="127" t="s">
        <v>333</v>
      </c>
    </row>
    <row r="73" spans="1:9" ht="37.5" customHeight="1">
      <c r="A73" s="122" t="s">
        <v>21</v>
      </c>
      <c r="B73" s="123" t="s">
        <v>168</v>
      </c>
      <c r="C73" s="123" t="s">
        <v>22</v>
      </c>
      <c r="D73" s="123" t="s">
        <v>275</v>
      </c>
      <c r="E73" s="124" t="s">
        <v>334</v>
      </c>
      <c r="F73" s="125" t="s">
        <v>303</v>
      </c>
      <c r="G73" s="120" t="s">
        <v>617</v>
      </c>
      <c r="H73" s="124" t="s">
        <v>335</v>
      </c>
      <c r="I73" s="127" t="s">
        <v>333</v>
      </c>
    </row>
    <row r="74" spans="1:9" ht="69" customHeight="1">
      <c r="A74" s="122" t="s">
        <v>21</v>
      </c>
      <c r="B74" s="123" t="s">
        <v>168</v>
      </c>
      <c r="C74" s="123" t="s">
        <v>22</v>
      </c>
      <c r="D74" s="123" t="s">
        <v>207</v>
      </c>
      <c r="E74" s="124" t="s">
        <v>482</v>
      </c>
      <c r="F74" s="125" t="s">
        <v>303</v>
      </c>
      <c r="G74" s="120" t="s">
        <v>617</v>
      </c>
      <c r="H74" s="124" t="s">
        <v>483</v>
      </c>
      <c r="I74" s="127" t="s">
        <v>322</v>
      </c>
    </row>
    <row r="75" spans="1:9" ht="80.25" customHeight="1">
      <c r="A75" s="122" t="s">
        <v>21</v>
      </c>
      <c r="B75" s="123" t="s">
        <v>168</v>
      </c>
      <c r="C75" s="123" t="s">
        <v>34</v>
      </c>
      <c r="D75" s="123"/>
      <c r="E75" s="124" t="s">
        <v>190</v>
      </c>
      <c r="F75" s="125" t="s">
        <v>336</v>
      </c>
      <c r="G75" s="120" t="s">
        <v>617</v>
      </c>
      <c r="H75" s="124" t="s">
        <v>481</v>
      </c>
      <c r="I75" s="127" t="s">
        <v>322</v>
      </c>
    </row>
    <row r="76" spans="1:9" ht="80.25" customHeight="1">
      <c r="A76" s="122" t="s">
        <v>21</v>
      </c>
      <c r="B76" s="123" t="s">
        <v>168</v>
      </c>
      <c r="C76" s="123" t="s">
        <v>21</v>
      </c>
      <c r="D76" s="123"/>
      <c r="E76" s="124" t="s">
        <v>152</v>
      </c>
      <c r="F76" s="125" t="s">
        <v>336</v>
      </c>
      <c r="G76" s="120" t="s">
        <v>617</v>
      </c>
      <c r="H76" s="124" t="s">
        <v>152</v>
      </c>
      <c r="I76" s="127" t="s">
        <v>322</v>
      </c>
    </row>
    <row r="77" spans="1:9" s="271" customFormat="1" ht="72.75" customHeight="1">
      <c r="A77" s="267" t="s">
        <v>21</v>
      </c>
      <c r="B77" s="268" t="s">
        <v>168</v>
      </c>
      <c r="C77" s="268" t="s">
        <v>21</v>
      </c>
      <c r="D77" s="268" t="s">
        <v>22</v>
      </c>
      <c r="E77" s="269" t="s">
        <v>496</v>
      </c>
      <c r="F77" s="270" t="s">
        <v>337</v>
      </c>
      <c r="G77" s="120" t="s">
        <v>617</v>
      </c>
      <c r="H77" s="269" t="s">
        <v>496</v>
      </c>
      <c r="I77" s="127" t="s">
        <v>322</v>
      </c>
    </row>
    <row r="78" spans="1:9" ht="18" customHeight="1" thickBot="1">
      <c r="A78" s="113" t="s">
        <v>21</v>
      </c>
      <c r="B78" s="114" t="s">
        <v>168</v>
      </c>
      <c r="C78" s="114"/>
      <c r="D78" s="114"/>
      <c r="E78" s="156" t="s">
        <v>50</v>
      </c>
      <c r="F78" s="157"/>
      <c r="G78" s="157"/>
      <c r="H78" s="157"/>
      <c r="I78" s="158"/>
    </row>
    <row r="79" spans="1:9" ht="73.150000000000006" customHeight="1">
      <c r="A79" s="159">
        <v>3</v>
      </c>
      <c r="B79" s="160">
        <v>4</v>
      </c>
      <c r="C79" s="618">
        <v>1</v>
      </c>
      <c r="D79" s="160"/>
      <c r="E79" s="161" t="s">
        <v>603</v>
      </c>
      <c r="F79" s="162" t="s">
        <v>338</v>
      </c>
      <c r="G79" s="120" t="s">
        <v>617</v>
      </c>
      <c r="H79" s="163" t="s">
        <v>339</v>
      </c>
      <c r="I79" s="164" t="s">
        <v>340</v>
      </c>
    </row>
    <row r="80" spans="1:9" ht="69" customHeight="1">
      <c r="A80" s="122" t="s">
        <v>21</v>
      </c>
      <c r="B80" s="123" t="s">
        <v>170</v>
      </c>
      <c r="C80" s="123" t="s">
        <v>22</v>
      </c>
      <c r="D80" s="123" t="s">
        <v>22</v>
      </c>
      <c r="E80" s="124" t="s">
        <v>459</v>
      </c>
      <c r="F80" s="125" t="s">
        <v>606</v>
      </c>
      <c r="G80" s="120" t="s">
        <v>617</v>
      </c>
      <c r="H80" s="124" t="s">
        <v>460</v>
      </c>
      <c r="I80" s="127" t="s">
        <v>340</v>
      </c>
    </row>
    <row r="81" spans="1:9" ht="69" customHeight="1">
      <c r="A81" s="122" t="s">
        <v>21</v>
      </c>
      <c r="B81" s="123" t="s">
        <v>170</v>
      </c>
      <c r="C81" s="123" t="s">
        <v>22</v>
      </c>
      <c r="D81" s="123" t="s">
        <v>34</v>
      </c>
      <c r="E81" s="124" t="s">
        <v>478</v>
      </c>
      <c r="F81" s="125" t="s">
        <v>606</v>
      </c>
      <c r="G81" s="120" t="s">
        <v>617</v>
      </c>
      <c r="H81" s="124" t="s">
        <v>341</v>
      </c>
      <c r="I81" s="127" t="s">
        <v>510</v>
      </c>
    </row>
    <row r="82" spans="1:9" ht="69.75" customHeight="1">
      <c r="A82" s="122" t="s">
        <v>21</v>
      </c>
      <c r="B82" s="123" t="s">
        <v>170</v>
      </c>
      <c r="C82" s="123" t="s">
        <v>143</v>
      </c>
      <c r="D82" s="123" t="s">
        <v>21</v>
      </c>
      <c r="E82" s="124" t="s">
        <v>479</v>
      </c>
      <c r="F82" s="125" t="s">
        <v>606</v>
      </c>
      <c r="G82" s="120" t="s">
        <v>617</v>
      </c>
      <c r="H82" s="124" t="s">
        <v>480</v>
      </c>
      <c r="I82" s="127" t="s">
        <v>510</v>
      </c>
    </row>
    <row r="83" spans="1:9" ht="69" customHeight="1">
      <c r="A83" s="122" t="s">
        <v>21</v>
      </c>
      <c r="B83" s="123" t="s">
        <v>170</v>
      </c>
      <c r="C83" s="123" t="s">
        <v>34</v>
      </c>
      <c r="D83" s="123"/>
      <c r="E83" s="124" t="s">
        <v>604</v>
      </c>
      <c r="F83" s="125" t="s">
        <v>606</v>
      </c>
      <c r="G83" s="120" t="s">
        <v>617</v>
      </c>
      <c r="H83" s="124"/>
      <c r="I83" s="127" t="s">
        <v>510</v>
      </c>
    </row>
    <row r="84" spans="1:9" ht="69.75" customHeight="1">
      <c r="A84" s="122" t="s">
        <v>21</v>
      </c>
      <c r="B84" s="123" t="s">
        <v>170</v>
      </c>
      <c r="C84" s="123" t="s">
        <v>34</v>
      </c>
      <c r="D84" s="123" t="s">
        <v>22</v>
      </c>
      <c r="E84" s="124" t="s">
        <v>461</v>
      </c>
      <c r="F84" s="125" t="s">
        <v>606</v>
      </c>
      <c r="G84" s="120" t="s">
        <v>617</v>
      </c>
      <c r="H84" s="124" t="s">
        <v>462</v>
      </c>
      <c r="I84" s="127" t="s">
        <v>510</v>
      </c>
    </row>
    <row r="85" spans="1:9" ht="67.5" customHeight="1">
      <c r="A85" s="122" t="s">
        <v>21</v>
      </c>
      <c r="B85" s="123" t="s">
        <v>170</v>
      </c>
      <c r="C85" s="123" t="s">
        <v>21</v>
      </c>
      <c r="D85" s="123"/>
      <c r="E85" s="124" t="s">
        <v>152</v>
      </c>
      <c r="F85" s="125" t="s">
        <v>606</v>
      </c>
      <c r="G85" s="120" t="s">
        <v>617</v>
      </c>
      <c r="H85" s="124" t="s">
        <v>497</v>
      </c>
      <c r="I85" s="127" t="s">
        <v>510</v>
      </c>
    </row>
    <row r="86" spans="1:9" ht="70.5" customHeight="1">
      <c r="A86" s="122" t="s">
        <v>21</v>
      </c>
      <c r="B86" s="123" t="s">
        <v>170</v>
      </c>
      <c r="C86" s="123" t="s">
        <v>21</v>
      </c>
      <c r="D86" s="123" t="s">
        <v>22</v>
      </c>
      <c r="E86" s="124" t="s">
        <v>443</v>
      </c>
      <c r="F86" s="125" t="s">
        <v>606</v>
      </c>
      <c r="G86" s="120" t="s">
        <v>617</v>
      </c>
      <c r="H86" s="124" t="s">
        <v>498</v>
      </c>
      <c r="I86" s="127" t="s">
        <v>510</v>
      </c>
    </row>
    <row r="87" spans="1:9" ht="36" customHeight="1">
      <c r="A87" s="122" t="s">
        <v>21</v>
      </c>
      <c r="B87" s="140" t="s">
        <v>29</v>
      </c>
      <c r="C87" s="140"/>
      <c r="D87" s="140"/>
      <c r="E87" s="165" t="s">
        <v>53</v>
      </c>
      <c r="F87" s="129"/>
      <c r="G87" s="125"/>
      <c r="H87" s="124"/>
      <c r="I87" s="126"/>
    </row>
    <row r="88" spans="1:9" ht="69" customHeight="1">
      <c r="A88" s="122" t="s">
        <v>21</v>
      </c>
      <c r="B88" s="123" t="s">
        <v>29</v>
      </c>
      <c r="C88" s="123" t="s">
        <v>22</v>
      </c>
      <c r="D88" s="123"/>
      <c r="E88" s="124" t="s">
        <v>541</v>
      </c>
      <c r="F88" s="125" t="s">
        <v>142</v>
      </c>
      <c r="G88" s="120" t="s">
        <v>617</v>
      </c>
      <c r="H88" s="124" t="s">
        <v>53</v>
      </c>
      <c r="I88" s="127" t="s">
        <v>544</v>
      </c>
    </row>
    <row r="89" spans="1:9" ht="69" customHeight="1">
      <c r="A89" s="122" t="s">
        <v>21</v>
      </c>
      <c r="B89" s="123" t="s">
        <v>29</v>
      </c>
      <c r="C89" s="123" t="s">
        <v>22</v>
      </c>
      <c r="D89" s="123" t="s">
        <v>22</v>
      </c>
      <c r="E89" s="124" t="s">
        <v>542</v>
      </c>
      <c r="F89" s="125" t="s">
        <v>142</v>
      </c>
      <c r="G89" s="120" t="s">
        <v>617</v>
      </c>
      <c r="H89" s="124" t="s">
        <v>612</v>
      </c>
      <c r="I89" s="127" t="s">
        <v>544</v>
      </c>
    </row>
    <row r="90" spans="1:9" ht="69" customHeight="1">
      <c r="A90" s="122" t="s">
        <v>21</v>
      </c>
      <c r="B90" s="123" t="s">
        <v>29</v>
      </c>
      <c r="C90" s="123" t="s">
        <v>22</v>
      </c>
      <c r="D90" s="123" t="s">
        <v>34</v>
      </c>
      <c r="E90" s="124" t="s">
        <v>543</v>
      </c>
      <c r="F90" s="125" t="s">
        <v>142</v>
      </c>
      <c r="G90" s="120" t="s">
        <v>617</v>
      </c>
      <c r="H90" s="124" t="s">
        <v>613</v>
      </c>
      <c r="I90" s="127" t="s">
        <v>544</v>
      </c>
    </row>
    <row r="91" spans="1:9" ht="58.5" customHeight="1">
      <c r="A91" s="122" t="s">
        <v>21</v>
      </c>
      <c r="B91" s="123" t="s">
        <v>29</v>
      </c>
      <c r="C91" s="123" t="s">
        <v>34</v>
      </c>
      <c r="D91" s="123"/>
      <c r="E91" s="124" t="s">
        <v>604</v>
      </c>
      <c r="F91" s="125" t="s">
        <v>142</v>
      </c>
      <c r="G91" s="120" t="s">
        <v>617</v>
      </c>
      <c r="H91" s="124"/>
      <c r="I91" s="127" t="s">
        <v>510</v>
      </c>
    </row>
    <row r="92" spans="1:9" ht="58.5" customHeight="1">
      <c r="A92" s="122" t="s">
        <v>21</v>
      </c>
      <c r="B92" s="123" t="s">
        <v>29</v>
      </c>
      <c r="C92" s="123" t="s">
        <v>21</v>
      </c>
      <c r="D92" s="123"/>
      <c r="E92" s="124" t="s">
        <v>152</v>
      </c>
      <c r="F92" s="125" t="s">
        <v>142</v>
      </c>
      <c r="G92" s="120" t="s">
        <v>617</v>
      </c>
      <c r="H92" s="124" t="s">
        <v>497</v>
      </c>
      <c r="I92" s="127" t="s">
        <v>510</v>
      </c>
    </row>
    <row r="93" spans="1:9" ht="36" customHeight="1" thickBot="1">
      <c r="A93" s="122" t="s">
        <v>21</v>
      </c>
      <c r="B93" s="140" t="s">
        <v>31</v>
      </c>
      <c r="C93" s="140"/>
      <c r="D93" s="140"/>
      <c r="E93" s="165" t="s">
        <v>342</v>
      </c>
      <c r="F93" s="129"/>
      <c r="G93" s="125"/>
      <c r="H93" s="124"/>
      <c r="I93" s="126"/>
    </row>
    <row r="94" spans="1:9" ht="36" customHeight="1" thickBot="1">
      <c r="A94" s="166" t="s">
        <v>21</v>
      </c>
      <c r="B94" s="167" t="s">
        <v>31</v>
      </c>
      <c r="C94" s="168" t="s">
        <v>22</v>
      </c>
      <c r="D94" s="168"/>
      <c r="E94" s="169" t="s">
        <v>343</v>
      </c>
      <c r="F94" s="170" t="s">
        <v>344</v>
      </c>
      <c r="G94" s="120" t="s">
        <v>617</v>
      </c>
      <c r="H94" s="124"/>
      <c r="I94" s="126"/>
    </row>
    <row r="95" spans="1:9" ht="36" customHeight="1" thickBot="1">
      <c r="A95" s="122" t="s">
        <v>21</v>
      </c>
      <c r="B95" s="171" t="s">
        <v>31</v>
      </c>
      <c r="C95" s="171" t="s">
        <v>22</v>
      </c>
      <c r="D95" s="171" t="s">
        <v>22</v>
      </c>
      <c r="E95" s="172" t="s">
        <v>345</v>
      </c>
      <c r="F95" s="172" t="s">
        <v>346</v>
      </c>
      <c r="G95" s="120" t="s">
        <v>617</v>
      </c>
      <c r="H95" s="124" t="s">
        <v>347</v>
      </c>
      <c r="I95" s="126" t="s">
        <v>348</v>
      </c>
    </row>
    <row r="96" spans="1:9" ht="36" customHeight="1" thickBot="1">
      <c r="A96" s="122" t="s">
        <v>21</v>
      </c>
      <c r="B96" s="123" t="s">
        <v>31</v>
      </c>
      <c r="C96" s="123" t="s">
        <v>22</v>
      </c>
      <c r="D96" s="123" t="s">
        <v>34</v>
      </c>
      <c r="E96" s="173" t="s">
        <v>349</v>
      </c>
      <c r="F96" s="172" t="s">
        <v>142</v>
      </c>
      <c r="G96" s="120" t="s">
        <v>617</v>
      </c>
      <c r="H96" s="124" t="s">
        <v>350</v>
      </c>
      <c r="I96" s="126" t="s">
        <v>351</v>
      </c>
    </row>
    <row r="97" spans="1:9" ht="36" customHeight="1" thickBot="1">
      <c r="A97" s="122" t="s">
        <v>21</v>
      </c>
      <c r="B97" s="123" t="s">
        <v>31</v>
      </c>
      <c r="C97" s="123" t="s">
        <v>22</v>
      </c>
      <c r="D97" s="123" t="s">
        <v>21</v>
      </c>
      <c r="E97" s="173" t="s">
        <v>352</v>
      </c>
      <c r="F97" s="172" t="s">
        <v>353</v>
      </c>
      <c r="G97" s="120" t="s">
        <v>617</v>
      </c>
      <c r="H97" s="124" t="s">
        <v>354</v>
      </c>
      <c r="I97" s="126" t="s">
        <v>351</v>
      </c>
    </row>
    <row r="98" spans="1:9" ht="36" customHeight="1">
      <c r="A98" s="122" t="s">
        <v>21</v>
      </c>
      <c r="B98" s="123" t="s">
        <v>31</v>
      </c>
      <c r="C98" s="123" t="s">
        <v>22</v>
      </c>
      <c r="D98" s="123" t="s">
        <v>49</v>
      </c>
      <c r="E98" s="174" t="s">
        <v>355</v>
      </c>
      <c r="F98" s="175" t="s">
        <v>344</v>
      </c>
      <c r="G98" s="120" t="s">
        <v>617</v>
      </c>
      <c r="H98" s="124" t="s">
        <v>356</v>
      </c>
      <c r="I98" s="126" t="s">
        <v>351</v>
      </c>
    </row>
    <row r="99" spans="1:9" ht="36" customHeight="1">
      <c r="A99" s="122" t="s">
        <v>21</v>
      </c>
      <c r="B99" s="123" t="s">
        <v>31</v>
      </c>
      <c r="C99" s="123" t="s">
        <v>22</v>
      </c>
      <c r="D99" s="123" t="s">
        <v>52</v>
      </c>
      <c r="E99" s="176" t="s">
        <v>357</v>
      </c>
      <c r="F99" s="177" t="s">
        <v>256</v>
      </c>
      <c r="G99" s="120" t="s">
        <v>617</v>
      </c>
      <c r="H99" s="124"/>
      <c r="I99" s="126" t="s">
        <v>351</v>
      </c>
    </row>
    <row r="100" spans="1:9" ht="36" customHeight="1" thickBot="1">
      <c r="A100" s="122" t="s">
        <v>21</v>
      </c>
      <c r="B100" s="123" t="s">
        <v>31</v>
      </c>
      <c r="C100" s="123" t="s">
        <v>22</v>
      </c>
      <c r="D100" s="123" t="s">
        <v>55</v>
      </c>
      <c r="E100" s="176" t="s">
        <v>358</v>
      </c>
      <c r="F100" s="177" t="s">
        <v>142</v>
      </c>
      <c r="G100" s="120" t="s">
        <v>617</v>
      </c>
      <c r="H100" s="124" t="s">
        <v>359</v>
      </c>
      <c r="I100" s="178" t="s">
        <v>511</v>
      </c>
    </row>
    <row r="101" spans="1:9" ht="36" customHeight="1">
      <c r="A101" s="122" t="s">
        <v>21</v>
      </c>
      <c r="B101" s="123" t="s">
        <v>31</v>
      </c>
      <c r="C101" s="123" t="s">
        <v>22</v>
      </c>
      <c r="D101" s="123" t="s">
        <v>60</v>
      </c>
      <c r="E101" s="179" t="s">
        <v>360</v>
      </c>
      <c r="F101" s="180" t="s">
        <v>361</v>
      </c>
      <c r="G101" s="120" t="s">
        <v>617</v>
      </c>
      <c r="H101" s="124"/>
      <c r="I101" s="126" t="s">
        <v>351</v>
      </c>
    </row>
    <row r="102" spans="1:9" ht="32.25" customHeight="1" thickBot="1">
      <c r="A102" s="122" t="s">
        <v>21</v>
      </c>
      <c r="B102" s="123" t="s">
        <v>31</v>
      </c>
      <c r="C102" s="123" t="s">
        <v>22</v>
      </c>
      <c r="D102" s="123" t="s">
        <v>146</v>
      </c>
      <c r="E102" s="173" t="s">
        <v>362</v>
      </c>
      <c r="F102" s="172" t="s">
        <v>361</v>
      </c>
      <c r="G102" s="120" t="s">
        <v>617</v>
      </c>
      <c r="H102" s="124"/>
      <c r="I102" s="126" t="s">
        <v>363</v>
      </c>
    </row>
    <row r="103" spans="1:9" ht="62.25" customHeight="1" thickBot="1">
      <c r="A103" s="122" t="s">
        <v>21</v>
      </c>
      <c r="B103" s="123" t="s">
        <v>31</v>
      </c>
      <c r="C103" s="123" t="s">
        <v>22</v>
      </c>
      <c r="D103" s="123" t="s">
        <v>266</v>
      </c>
      <c r="E103" s="173" t="s">
        <v>364</v>
      </c>
      <c r="F103" s="172" t="s">
        <v>142</v>
      </c>
      <c r="G103" s="120" t="s">
        <v>617</v>
      </c>
      <c r="H103" s="124"/>
      <c r="I103" s="126" t="s">
        <v>351</v>
      </c>
    </row>
    <row r="104" spans="1:9" ht="37.5" customHeight="1">
      <c r="A104" s="122" t="s">
        <v>21</v>
      </c>
      <c r="B104" s="123" t="s">
        <v>31</v>
      </c>
      <c r="C104" s="123" t="s">
        <v>22</v>
      </c>
      <c r="D104" s="123" t="s">
        <v>269</v>
      </c>
      <c r="E104" s="176" t="s">
        <v>365</v>
      </c>
      <c r="F104" s="181" t="s">
        <v>361</v>
      </c>
      <c r="G104" s="120" t="s">
        <v>617</v>
      </c>
      <c r="H104" s="124" t="s">
        <v>366</v>
      </c>
      <c r="I104" s="178">
        <v>37045</v>
      </c>
    </row>
    <row r="105" spans="1:9" ht="32.25" customHeight="1">
      <c r="A105" s="113" t="s">
        <v>21</v>
      </c>
      <c r="B105" s="114" t="s">
        <v>240</v>
      </c>
      <c r="C105" s="114"/>
      <c r="D105" s="114"/>
      <c r="E105" s="143" t="s">
        <v>61</v>
      </c>
      <c r="F105" s="157"/>
      <c r="G105" s="157"/>
      <c r="H105" s="157"/>
      <c r="I105" s="158"/>
    </row>
    <row r="106" spans="1:9" ht="49.5" customHeight="1">
      <c r="A106" s="122" t="s">
        <v>21</v>
      </c>
      <c r="B106" s="123" t="s">
        <v>240</v>
      </c>
      <c r="C106" s="123" t="s">
        <v>22</v>
      </c>
      <c r="D106" s="123"/>
      <c r="E106" s="124" t="s">
        <v>585</v>
      </c>
      <c r="F106" s="125"/>
      <c r="G106" s="125"/>
      <c r="H106" s="124"/>
      <c r="I106" s="127" t="s">
        <v>369</v>
      </c>
    </row>
    <row r="107" spans="1:9" ht="77.25" customHeight="1">
      <c r="A107" s="122" t="s">
        <v>21</v>
      </c>
      <c r="B107" s="123" t="s">
        <v>240</v>
      </c>
      <c r="C107" s="123" t="s">
        <v>22</v>
      </c>
      <c r="D107" s="182" t="s">
        <v>22</v>
      </c>
      <c r="E107" s="124" t="s">
        <v>367</v>
      </c>
      <c r="F107" s="125" t="s">
        <v>142</v>
      </c>
      <c r="G107" s="120" t="s">
        <v>617</v>
      </c>
      <c r="H107" s="124" t="s">
        <v>368</v>
      </c>
      <c r="I107" s="127" t="s">
        <v>369</v>
      </c>
    </row>
    <row r="108" spans="1:9" ht="49.5" customHeight="1">
      <c r="A108" s="122" t="s">
        <v>21</v>
      </c>
      <c r="B108" s="123" t="s">
        <v>240</v>
      </c>
      <c r="C108" s="123" t="s">
        <v>22</v>
      </c>
      <c r="D108" s="182" t="s">
        <v>34</v>
      </c>
      <c r="E108" s="124" t="s">
        <v>370</v>
      </c>
      <c r="F108" s="125"/>
      <c r="G108" s="120" t="s">
        <v>617</v>
      </c>
      <c r="H108" s="124"/>
      <c r="I108" s="127" t="s">
        <v>371</v>
      </c>
    </row>
    <row r="109" spans="1:9" ht="123.75" customHeight="1">
      <c r="A109" s="122" t="s">
        <v>21</v>
      </c>
      <c r="B109" s="123" t="s">
        <v>240</v>
      </c>
      <c r="C109" s="123" t="s">
        <v>22</v>
      </c>
      <c r="D109" s="23" t="s">
        <v>21</v>
      </c>
      <c r="E109" s="128" t="s">
        <v>372</v>
      </c>
      <c r="F109" s="125" t="s">
        <v>142</v>
      </c>
      <c r="G109" s="120" t="s">
        <v>617</v>
      </c>
      <c r="H109" s="124" t="s">
        <v>373</v>
      </c>
      <c r="I109" s="127" t="s">
        <v>369</v>
      </c>
    </row>
    <row r="110" spans="1:9" ht="70.5" customHeight="1">
      <c r="A110" s="122" t="s">
        <v>21</v>
      </c>
      <c r="B110" s="123" t="s">
        <v>240</v>
      </c>
      <c r="C110" s="123" t="s">
        <v>22</v>
      </c>
      <c r="D110" s="23" t="s">
        <v>49</v>
      </c>
      <c r="E110" s="128" t="s">
        <v>374</v>
      </c>
      <c r="F110" s="125" t="s">
        <v>142</v>
      </c>
      <c r="G110" s="120" t="s">
        <v>617</v>
      </c>
      <c r="H110" s="124" t="s">
        <v>375</v>
      </c>
      <c r="I110" s="127" t="s">
        <v>376</v>
      </c>
    </row>
    <row r="111" spans="1:9" ht="56.25" customHeight="1">
      <c r="A111" s="122" t="s">
        <v>21</v>
      </c>
      <c r="B111" s="123" t="s">
        <v>240</v>
      </c>
      <c r="C111" s="123" t="s">
        <v>22</v>
      </c>
      <c r="D111" s="23" t="s">
        <v>52</v>
      </c>
      <c r="E111" s="128" t="s">
        <v>377</v>
      </c>
      <c r="F111" s="125" t="s">
        <v>142</v>
      </c>
      <c r="G111" s="120" t="s">
        <v>617</v>
      </c>
      <c r="H111" s="124" t="s">
        <v>378</v>
      </c>
      <c r="I111" s="127" t="s">
        <v>379</v>
      </c>
    </row>
    <row r="112" spans="1:9" ht="59.25" customHeight="1">
      <c r="A112" s="122" t="s">
        <v>21</v>
      </c>
      <c r="B112" s="123" t="s">
        <v>240</v>
      </c>
      <c r="C112" s="123" t="s">
        <v>22</v>
      </c>
      <c r="D112" s="23" t="s">
        <v>55</v>
      </c>
      <c r="E112" s="128" t="s">
        <v>380</v>
      </c>
      <c r="F112" s="125" t="s">
        <v>142</v>
      </c>
      <c r="G112" s="120" t="s">
        <v>617</v>
      </c>
      <c r="H112" s="124" t="s">
        <v>381</v>
      </c>
      <c r="I112" s="127" t="s">
        <v>371</v>
      </c>
    </row>
    <row r="113" spans="1:9" ht="56.25" customHeight="1">
      <c r="A113" s="122" t="s">
        <v>21</v>
      </c>
      <c r="B113" s="123" t="s">
        <v>240</v>
      </c>
      <c r="C113" s="123" t="s">
        <v>22</v>
      </c>
      <c r="D113" s="23" t="s">
        <v>60</v>
      </c>
      <c r="E113" s="128" t="s">
        <v>382</v>
      </c>
      <c r="F113" s="125" t="s">
        <v>142</v>
      </c>
      <c r="G113" s="120" t="s">
        <v>617</v>
      </c>
      <c r="H113" s="124" t="s">
        <v>383</v>
      </c>
      <c r="I113" s="127" t="s">
        <v>371</v>
      </c>
    </row>
    <row r="114" spans="1:9" ht="62.25" customHeight="1">
      <c r="A114" s="122" t="s">
        <v>21</v>
      </c>
      <c r="B114" s="123" t="s">
        <v>240</v>
      </c>
      <c r="C114" s="123" t="s">
        <v>22</v>
      </c>
      <c r="D114" s="183" t="s">
        <v>146</v>
      </c>
      <c r="E114" s="124" t="s">
        <v>384</v>
      </c>
      <c r="F114" s="125" t="s">
        <v>142</v>
      </c>
      <c r="G114" s="120" t="s">
        <v>617</v>
      </c>
      <c r="H114" s="124"/>
      <c r="I114" s="127" t="s">
        <v>369</v>
      </c>
    </row>
    <row r="115" spans="1:9" ht="57.75" customHeight="1">
      <c r="A115" s="122" t="s">
        <v>21</v>
      </c>
      <c r="B115" s="123" t="s">
        <v>240</v>
      </c>
      <c r="C115" s="123" t="s">
        <v>22</v>
      </c>
      <c r="D115" s="123" t="s">
        <v>266</v>
      </c>
      <c r="E115" s="124" t="s">
        <v>385</v>
      </c>
      <c r="F115" s="125" t="s">
        <v>142</v>
      </c>
      <c r="G115" s="120" t="s">
        <v>617</v>
      </c>
      <c r="H115" s="124" t="s">
        <v>386</v>
      </c>
      <c r="I115" s="127" t="s">
        <v>387</v>
      </c>
    </row>
    <row r="116" spans="1:9" ht="63" customHeight="1">
      <c r="A116" s="122" t="s">
        <v>21</v>
      </c>
      <c r="B116" s="123" t="s">
        <v>240</v>
      </c>
      <c r="C116" s="123" t="s">
        <v>22</v>
      </c>
      <c r="D116" s="123" t="s">
        <v>269</v>
      </c>
      <c r="E116" s="124" t="s">
        <v>388</v>
      </c>
      <c r="F116" s="125" t="s">
        <v>142</v>
      </c>
      <c r="G116" s="120" t="s">
        <v>617</v>
      </c>
      <c r="H116" s="124" t="s">
        <v>389</v>
      </c>
      <c r="I116" s="127" t="s">
        <v>390</v>
      </c>
    </row>
    <row r="117" spans="1:9" ht="49.5" customHeight="1">
      <c r="A117" s="122" t="s">
        <v>21</v>
      </c>
      <c r="B117" s="123" t="s">
        <v>240</v>
      </c>
      <c r="C117" s="123" t="s">
        <v>22</v>
      </c>
      <c r="D117" s="182" t="s">
        <v>273</v>
      </c>
      <c r="E117" s="124" t="s">
        <v>391</v>
      </c>
      <c r="F117" s="125"/>
      <c r="G117" s="120" t="s">
        <v>617</v>
      </c>
      <c r="H117" s="124"/>
      <c r="I117" s="127" t="s">
        <v>369</v>
      </c>
    </row>
    <row r="118" spans="1:9" ht="56.25" customHeight="1">
      <c r="A118" s="122" t="s">
        <v>21</v>
      </c>
      <c r="B118" s="123" t="s">
        <v>240</v>
      </c>
      <c r="C118" s="123" t="s">
        <v>22</v>
      </c>
      <c r="D118" s="123" t="s">
        <v>275</v>
      </c>
      <c r="E118" s="128" t="s">
        <v>392</v>
      </c>
      <c r="F118" s="125" t="s">
        <v>142</v>
      </c>
      <c r="G118" s="120" t="s">
        <v>617</v>
      </c>
      <c r="H118" s="124" t="s">
        <v>393</v>
      </c>
      <c r="I118" s="127" t="s">
        <v>394</v>
      </c>
    </row>
    <row r="119" spans="1:9" ht="57" customHeight="1">
      <c r="A119" s="122" t="s">
        <v>21</v>
      </c>
      <c r="B119" s="123" t="s">
        <v>240</v>
      </c>
      <c r="C119" s="123" t="s">
        <v>22</v>
      </c>
      <c r="D119" s="123" t="s">
        <v>207</v>
      </c>
      <c r="E119" s="128" t="s">
        <v>396</v>
      </c>
      <c r="F119" s="125" t="s">
        <v>142</v>
      </c>
      <c r="G119" s="120" t="s">
        <v>617</v>
      </c>
      <c r="H119" s="124" t="s">
        <v>397</v>
      </c>
      <c r="I119" s="127" t="s">
        <v>394</v>
      </c>
    </row>
    <row r="120" spans="1:9" ht="49.5" customHeight="1">
      <c r="A120" s="122" t="s">
        <v>21</v>
      </c>
      <c r="B120" s="123" t="s">
        <v>240</v>
      </c>
      <c r="C120" s="123" t="s">
        <v>22</v>
      </c>
      <c r="D120" s="123" t="s">
        <v>395</v>
      </c>
      <c r="E120" s="128" t="s">
        <v>399</v>
      </c>
      <c r="F120" s="125" t="s">
        <v>142</v>
      </c>
      <c r="G120" s="120" t="s">
        <v>617</v>
      </c>
      <c r="H120" s="128" t="s">
        <v>399</v>
      </c>
      <c r="I120" s="127" t="s">
        <v>400</v>
      </c>
    </row>
    <row r="121" spans="1:9" ht="57" customHeight="1">
      <c r="A121" s="122" t="s">
        <v>21</v>
      </c>
      <c r="B121" s="123" t="s">
        <v>240</v>
      </c>
      <c r="C121" s="123" t="s">
        <v>22</v>
      </c>
      <c r="D121" s="123" t="s">
        <v>398</v>
      </c>
      <c r="E121" s="124" t="s">
        <v>402</v>
      </c>
      <c r="F121" s="125" t="s">
        <v>142</v>
      </c>
      <c r="G121" s="120" t="s">
        <v>617</v>
      </c>
      <c r="H121" s="124" t="s">
        <v>403</v>
      </c>
      <c r="I121" s="127" t="s">
        <v>404</v>
      </c>
    </row>
    <row r="122" spans="1:9" ht="49.5" customHeight="1">
      <c r="A122" s="122" t="s">
        <v>21</v>
      </c>
      <c r="B122" s="123" t="s">
        <v>240</v>
      </c>
      <c r="C122" s="123" t="s">
        <v>22</v>
      </c>
      <c r="D122" s="123" t="s">
        <v>401</v>
      </c>
      <c r="E122" s="128" t="s">
        <v>406</v>
      </c>
      <c r="F122" s="125" t="s">
        <v>142</v>
      </c>
      <c r="G122" s="120" t="s">
        <v>617</v>
      </c>
      <c r="H122" s="124" t="s">
        <v>407</v>
      </c>
      <c r="I122" s="127" t="s">
        <v>408</v>
      </c>
    </row>
    <row r="123" spans="1:9" ht="60" customHeight="1">
      <c r="A123" s="122" t="s">
        <v>21</v>
      </c>
      <c r="B123" s="123" t="s">
        <v>240</v>
      </c>
      <c r="C123" s="123" t="s">
        <v>22</v>
      </c>
      <c r="D123" s="123" t="s">
        <v>405</v>
      </c>
      <c r="E123" s="128" t="s">
        <v>410</v>
      </c>
      <c r="F123" s="125" t="s">
        <v>142</v>
      </c>
      <c r="G123" s="120" t="s">
        <v>617</v>
      </c>
      <c r="H123" s="128" t="s">
        <v>410</v>
      </c>
      <c r="I123" s="127" t="s">
        <v>411</v>
      </c>
    </row>
    <row r="124" spans="1:9" ht="116.25" customHeight="1">
      <c r="A124" s="122" t="s">
        <v>21</v>
      </c>
      <c r="B124" s="123" t="s">
        <v>240</v>
      </c>
      <c r="C124" s="123" t="s">
        <v>22</v>
      </c>
      <c r="D124" s="123" t="s">
        <v>409</v>
      </c>
      <c r="E124" s="124" t="s">
        <v>414</v>
      </c>
      <c r="F124" s="125" t="s">
        <v>142</v>
      </c>
      <c r="G124" s="120" t="s">
        <v>617</v>
      </c>
      <c r="H124" s="124" t="s">
        <v>415</v>
      </c>
      <c r="I124" s="127" t="s">
        <v>416</v>
      </c>
    </row>
    <row r="125" spans="1:9" ht="60" customHeight="1">
      <c r="A125" s="122" t="s">
        <v>21</v>
      </c>
      <c r="B125" s="123" t="s">
        <v>240</v>
      </c>
      <c r="C125" s="123" t="s">
        <v>22</v>
      </c>
      <c r="D125" s="184">
        <v>19</v>
      </c>
      <c r="E125" s="124" t="s">
        <v>417</v>
      </c>
      <c r="F125" s="125" t="s">
        <v>142</v>
      </c>
      <c r="G125" s="120" t="s">
        <v>617</v>
      </c>
      <c r="H125" s="124" t="s">
        <v>418</v>
      </c>
      <c r="I125" s="127" t="s">
        <v>369</v>
      </c>
    </row>
    <row r="126" spans="1:9" ht="72.75" customHeight="1">
      <c r="A126" s="122" t="s">
        <v>21</v>
      </c>
      <c r="B126" s="123" t="s">
        <v>240</v>
      </c>
      <c r="C126" s="123" t="s">
        <v>22</v>
      </c>
      <c r="D126" s="123" t="s">
        <v>412</v>
      </c>
      <c r="E126" s="124" t="s">
        <v>419</v>
      </c>
      <c r="F126" s="125" t="s">
        <v>142</v>
      </c>
      <c r="G126" s="120" t="s">
        <v>617</v>
      </c>
      <c r="H126" s="124" t="s">
        <v>420</v>
      </c>
      <c r="I126" s="127" t="s">
        <v>411</v>
      </c>
    </row>
    <row r="127" spans="1:9" ht="57.75" customHeight="1">
      <c r="A127" s="122" t="s">
        <v>21</v>
      </c>
      <c r="B127" s="123" t="s">
        <v>240</v>
      </c>
      <c r="C127" s="123" t="s">
        <v>22</v>
      </c>
      <c r="D127" s="123" t="s">
        <v>413</v>
      </c>
      <c r="E127" s="128" t="s">
        <v>421</v>
      </c>
      <c r="F127" s="125" t="s">
        <v>142</v>
      </c>
      <c r="G127" s="120" t="s">
        <v>617</v>
      </c>
      <c r="H127" s="124" t="s">
        <v>422</v>
      </c>
      <c r="I127" s="127" t="s">
        <v>411</v>
      </c>
    </row>
    <row r="128" spans="1:9" s="18" customFormat="1" ht="57" customHeight="1">
      <c r="A128" s="122" t="s">
        <v>21</v>
      </c>
      <c r="B128" s="123" t="s">
        <v>240</v>
      </c>
      <c r="C128" s="123" t="s">
        <v>22</v>
      </c>
      <c r="D128" s="123" t="s">
        <v>605</v>
      </c>
      <c r="E128" s="124" t="s">
        <v>423</v>
      </c>
      <c r="F128" s="125" t="s">
        <v>142</v>
      </c>
      <c r="G128" s="120" t="s">
        <v>617</v>
      </c>
      <c r="H128" s="124" t="s">
        <v>211</v>
      </c>
      <c r="I128" s="127" t="s">
        <v>424</v>
      </c>
    </row>
    <row r="129" spans="1:9" s="18" customFormat="1" ht="58.5" customHeight="1">
      <c r="A129" s="122" t="s">
        <v>21</v>
      </c>
      <c r="B129" s="123" t="s">
        <v>240</v>
      </c>
      <c r="C129" s="123" t="s">
        <v>22</v>
      </c>
      <c r="D129" s="184">
        <v>23</v>
      </c>
      <c r="E129" s="124" t="s">
        <v>425</v>
      </c>
      <c r="F129" s="125" t="s">
        <v>142</v>
      </c>
      <c r="G129" s="120" t="s">
        <v>617</v>
      </c>
      <c r="H129" s="124" t="s">
        <v>425</v>
      </c>
      <c r="I129" s="127" t="s">
        <v>426</v>
      </c>
    </row>
    <row r="130" spans="1:9" ht="58.5" customHeight="1">
      <c r="A130" s="122" t="s">
        <v>21</v>
      </c>
      <c r="B130" s="123" t="s">
        <v>240</v>
      </c>
      <c r="C130" s="123" t="s">
        <v>21</v>
      </c>
      <c r="D130" s="123"/>
      <c r="E130" s="124" t="s">
        <v>152</v>
      </c>
      <c r="F130" s="125" t="s">
        <v>142</v>
      </c>
      <c r="G130" s="120" t="s">
        <v>617</v>
      </c>
      <c r="H130" s="124" t="s">
        <v>497</v>
      </c>
      <c r="I130" s="127" t="s">
        <v>510</v>
      </c>
    </row>
  </sheetData>
  <sheetProtection selectLockedCells="1" selectUnlockedCells="1"/>
  <mergeCells count="9">
    <mergeCell ref="H4:I4"/>
    <mergeCell ref="H2:I2"/>
    <mergeCell ref="A12:I12"/>
    <mergeCell ref="A14:D14"/>
    <mergeCell ref="E14:E15"/>
    <mergeCell ref="F14:F15"/>
    <mergeCell ref="G14:G15"/>
    <mergeCell ref="H14:H15"/>
    <mergeCell ref="I14:I15"/>
  </mergeCells>
  <hyperlinks>
    <hyperlink ref="E27" r:id="rId1" display="Публикация анонсов мероприятий на официальном сайте муниципального образования «Вавожский район»"/>
  </hyperlinks>
  <pageMargins left="0.59055118110236227" right="0.59055118110236227" top="0.78740157480314965" bottom="0.78740157480314965" header="0.51181102362204722" footer="0.31496062992125984"/>
  <pageSetup paperSize="9" scale="80" firstPageNumber="0" fitToHeight="0" orientation="landscape" horizontalDpi="300" verticalDpi="300" r:id="rId2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22"/>
  <sheetViews>
    <sheetView view="pageBreakPreview" topLeftCell="C10" zoomScaleSheetLayoutView="100" workbookViewId="0">
      <selection activeCell="O8" sqref="O8:O10"/>
    </sheetView>
  </sheetViews>
  <sheetFormatPr defaultRowHeight="14.45" customHeight="1"/>
  <cols>
    <col min="1" max="2" width="4.7109375" style="4" customWidth="1"/>
    <col min="3" max="3" width="22.7109375" style="4" customWidth="1"/>
    <col min="4" max="4" width="17.7109375" style="4" customWidth="1"/>
    <col min="5" max="14" width="10.7109375" style="4" customWidth="1"/>
    <col min="15" max="15" width="26.28515625" style="4" customWidth="1"/>
    <col min="16" max="260" width="9.140625" style="4"/>
    <col min="261" max="262" width="4.7109375" style="4" customWidth="1"/>
    <col min="263" max="263" width="22.7109375" style="4" customWidth="1"/>
    <col min="264" max="264" width="17.7109375" style="4" customWidth="1"/>
    <col min="265" max="270" width="10.7109375" style="4" customWidth="1"/>
    <col min="271" max="271" width="26.28515625" style="4" customWidth="1"/>
    <col min="272" max="516" width="9.140625" style="4"/>
    <col min="517" max="518" width="4.7109375" style="4" customWidth="1"/>
    <col min="519" max="519" width="22.7109375" style="4" customWidth="1"/>
    <col min="520" max="520" width="17.7109375" style="4" customWidth="1"/>
    <col min="521" max="526" width="10.7109375" style="4" customWidth="1"/>
    <col min="527" max="527" width="26.28515625" style="4" customWidth="1"/>
    <col min="528" max="772" width="9.140625" style="4"/>
    <col min="773" max="774" width="4.7109375" style="4" customWidth="1"/>
    <col min="775" max="775" width="22.7109375" style="4" customWidth="1"/>
    <col min="776" max="776" width="17.7109375" style="4" customWidth="1"/>
    <col min="777" max="782" width="10.7109375" style="4" customWidth="1"/>
    <col min="783" max="783" width="26.28515625" style="4" customWidth="1"/>
    <col min="784" max="1028" width="9.140625" style="4"/>
    <col min="1029" max="1030" width="4.7109375" style="4" customWidth="1"/>
    <col min="1031" max="1031" width="22.7109375" style="4" customWidth="1"/>
    <col min="1032" max="1032" width="17.7109375" style="4" customWidth="1"/>
    <col min="1033" max="1038" width="10.7109375" style="4" customWidth="1"/>
    <col min="1039" max="1039" width="26.28515625" style="4" customWidth="1"/>
    <col min="1040" max="1284" width="9.140625" style="4"/>
    <col min="1285" max="1286" width="4.7109375" style="4" customWidth="1"/>
    <col min="1287" max="1287" width="22.7109375" style="4" customWidth="1"/>
    <col min="1288" max="1288" width="17.7109375" style="4" customWidth="1"/>
    <col min="1289" max="1294" width="10.7109375" style="4" customWidth="1"/>
    <col min="1295" max="1295" width="26.28515625" style="4" customWidth="1"/>
    <col min="1296" max="1540" width="9.140625" style="4"/>
    <col min="1541" max="1542" width="4.7109375" style="4" customWidth="1"/>
    <col min="1543" max="1543" width="22.7109375" style="4" customWidth="1"/>
    <col min="1544" max="1544" width="17.7109375" style="4" customWidth="1"/>
    <col min="1545" max="1550" width="10.7109375" style="4" customWidth="1"/>
    <col min="1551" max="1551" width="26.28515625" style="4" customWidth="1"/>
    <col min="1552" max="1796" width="9.140625" style="4"/>
    <col min="1797" max="1798" width="4.7109375" style="4" customWidth="1"/>
    <col min="1799" max="1799" width="22.7109375" style="4" customWidth="1"/>
    <col min="1800" max="1800" width="17.7109375" style="4" customWidth="1"/>
    <col min="1801" max="1806" width="10.7109375" style="4" customWidth="1"/>
    <col min="1807" max="1807" width="26.28515625" style="4" customWidth="1"/>
    <col min="1808" max="2052" width="9.140625" style="4"/>
    <col min="2053" max="2054" width="4.7109375" style="4" customWidth="1"/>
    <col min="2055" max="2055" width="22.7109375" style="4" customWidth="1"/>
    <col min="2056" max="2056" width="17.7109375" style="4" customWidth="1"/>
    <col min="2057" max="2062" width="10.7109375" style="4" customWidth="1"/>
    <col min="2063" max="2063" width="26.28515625" style="4" customWidth="1"/>
    <col min="2064" max="2308" width="9.140625" style="4"/>
    <col min="2309" max="2310" width="4.7109375" style="4" customWidth="1"/>
    <col min="2311" max="2311" width="22.7109375" style="4" customWidth="1"/>
    <col min="2312" max="2312" width="17.7109375" style="4" customWidth="1"/>
    <col min="2313" max="2318" width="10.7109375" style="4" customWidth="1"/>
    <col min="2319" max="2319" width="26.28515625" style="4" customWidth="1"/>
    <col min="2320" max="2564" width="9.140625" style="4"/>
    <col min="2565" max="2566" width="4.7109375" style="4" customWidth="1"/>
    <col min="2567" max="2567" width="22.7109375" style="4" customWidth="1"/>
    <col min="2568" max="2568" width="17.7109375" style="4" customWidth="1"/>
    <col min="2569" max="2574" width="10.7109375" style="4" customWidth="1"/>
    <col min="2575" max="2575" width="26.28515625" style="4" customWidth="1"/>
    <col min="2576" max="2820" width="9.140625" style="4"/>
    <col min="2821" max="2822" width="4.7109375" style="4" customWidth="1"/>
    <col min="2823" max="2823" width="22.7109375" style="4" customWidth="1"/>
    <col min="2824" max="2824" width="17.7109375" style="4" customWidth="1"/>
    <col min="2825" max="2830" width="10.7109375" style="4" customWidth="1"/>
    <col min="2831" max="2831" width="26.28515625" style="4" customWidth="1"/>
    <col min="2832" max="3076" width="9.140625" style="4"/>
    <col min="3077" max="3078" width="4.7109375" style="4" customWidth="1"/>
    <col min="3079" max="3079" width="22.7109375" style="4" customWidth="1"/>
    <col min="3080" max="3080" width="17.7109375" style="4" customWidth="1"/>
    <col min="3081" max="3086" width="10.7109375" style="4" customWidth="1"/>
    <col min="3087" max="3087" width="26.28515625" style="4" customWidth="1"/>
    <col min="3088" max="3332" width="9.140625" style="4"/>
    <col min="3333" max="3334" width="4.7109375" style="4" customWidth="1"/>
    <col min="3335" max="3335" width="22.7109375" style="4" customWidth="1"/>
    <col min="3336" max="3336" width="17.7109375" style="4" customWidth="1"/>
    <col min="3337" max="3342" width="10.7109375" style="4" customWidth="1"/>
    <col min="3343" max="3343" width="26.28515625" style="4" customWidth="1"/>
    <col min="3344" max="3588" width="9.140625" style="4"/>
    <col min="3589" max="3590" width="4.7109375" style="4" customWidth="1"/>
    <col min="3591" max="3591" width="22.7109375" style="4" customWidth="1"/>
    <col min="3592" max="3592" width="17.7109375" style="4" customWidth="1"/>
    <col min="3593" max="3598" width="10.7109375" style="4" customWidth="1"/>
    <col min="3599" max="3599" width="26.28515625" style="4" customWidth="1"/>
    <col min="3600" max="3844" width="9.140625" style="4"/>
    <col min="3845" max="3846" width="4.7109375" style="4" customWidth="1"/>
    <col min="3847" max="3847" width="22.7109375" style="4" customWidth="1"/>
    <col min="3848" max="3848" width="17.7109375" style="4" customWidth="1"/>
    <col min="3849" max="3854" width="10.7109375" style="4" customWidth="1"/>
    <col min="3855" max="3855" width="26.28515625" style="4" customWidth="1"/>
    <col min="3856" max="4100" width="9.140625" style="4"/>
    <col min="4101" max="4102" width="4.7109375" style="4" customWidth="1"/>
    <col min="4103" max="4103" width="22.7109375" style="4" customWidth="1"/>
    <col min="4104" max="4104" width="17.7109375" style="4" customWidth="1"/>
    <col min="4105" max="4110" width="10.7109375" style="4" customWidth="1"/>
    <col min="4111" max="4111" width="26.28515625" style="4" customWidth="1"/>
    <col min="4112" max="4356" width="9.140625" style="4"/>
    <col min="4357" max="4358" width="4.7109375" style="4" customWidth="1"/>
    <col min="4359" max="4359" width="22.7109375" style="4" customWidth="1"/>
    <col min="4360" max="4360" width="17.7109375" style="4" customWidth="1"/>
    <col min="4361" max="4366" width="10.7109375" style="4" customWidth="1"/>
    <col min="4367" max="4367" width="26.28515625" style="4" customWidth="1"/>
    <col min="4368" max="4612" width="9.140625" style="4"/>
    <col min="4613" max="4614" width="4.7109375" style="4" customWidth="1"/>
    <col min="4615" max="4615" width="22.7109375" style="4" customWidth="1"/>
    <col min="4616" max="4616" width="17.7109375" style="4" customWidth="1"/>
    <col min="4617" max="4622" width="10.7109375" style="4" customWidth="1"/>
    <col min="4623" max="4623" width="26.28515625" style="4" customWidth="1"/>
    <col min="4624" max="4868" width="9.140625" style="4"/>
    <col min="4869" max="4870" width="4.7109375" style="4" customWidth="1"/>
    <col min="4871" max="4871" width="22.7109375" style="4" customWidth="1"/>
    <col min="4872" max="4872" width="17.7109375" style="4" customWidth="1"/>
    <col min="4873" max="4878" width="10.7109375" style="4" customWidth="1"/>
    <col min="4879" max="4879" width="26.28515625" style="4" customWidth="1"/>
    <col min="4880" max="5124" width="9.140625" style="4"/>
    <col min="5125" max="5126" width="4.7109375" style="4" customWidth="1"/>
    <col min="5127" max="5127" width="22.7109375" style="4" customWidth="1"/>
    <col min="5128" max="5128" width="17.7109375" style="4" customWidth="1"/>
    <col min="5129" max="5134" width="10.7109375" style="4" customWidth="1"/>
    <col min="5135" max="5135" width="26.28515625" style="4" customWidth="1"/>
    <col min="5136" max="5380" width="9.140625" style="4"/>
    <col min="5381" max="5382" width="4.7109375" style="4" customWidth="1"/>
    <col min="5383" max="5383" width="22.7109375" style="4" customWidth="1"/>
    <col min="5384" max="5384" width="17.7109375" style="4" customWidth="1"/>
    <col min="5385" max="5390" width="10.7109375" style="4" customWidth="1"/>
    <col min="5391" max="5391" width="26.28515625" style="4" customWidth="1"/>
    <col min="5392" max="5636" width="9.140625" style="4"/>
    <col min="5637" max="5638" width="4.7109375" style="4" customWidth="1"/>
    <col min="5639" max="5639" width="22.7109375" style="4" customWidth="1"/>
    <col min="5640" max="5640" width="17.7109375" style="4" customWidth="1"/>
    <col min="5641" max="5646" width="10.7109375" style="4" customWidth="1"/>
    <col min="5647" max="5647" width="26.28515625" style="4" customWidth="1"/>
    <col min="5648" max="5892" width="9.140625" style="4"/>
    <col min="5893" max="5894" width="4.7109375" style="4" customWidth="1"/>
    <col min="5895" max="5895" width="22.7109375" style="4" customWidth="1"/>
    <col min="5896" max="5896" width="17.7109375" style="4" customWidth="1"/>
    <col min="5897" max="5902" width="10.7109375" style="4" customWidth="1"/>
    <col min="5903" max="5903" width="26.28515625" style="4" customWidth="1"/>
    <col min="5904" max="6148" width="9.140625" style="4"/>
    <col min="6149" max="6150" width="4.7109375" style="4" customWidth="1"/>
    <col min="6151" max="6151" width="22.7109375" style="4" customWidth="1"/>
    <col min="6152" max="6152" width="17.7109375" style="4" customWidth="1"/>
    <col min="6153" max="6158" width="10.7109375" style="4" customWidth="1"/>
    <col min="6159" max="6159" width="26.28515625" style="4" customWidth="1"/>
    <col min="6160" max="6404" width="9.140625" style="4"/>
    <col min="6405" max="6406" width="4.7109375" style="4" customWidth="1"/>
    <col min="6407" max="6407" width="22.7109375" style="4" customWidth="1"/>
    <col min="6408" max="6408" width="17.7109375" style="4" customWidth="1"/>
    <col min="6409" max="6414" width="10.7109375" style="4" customWidth="1"/>
    <col min="6415" max="6415" width="26.28515625" style="4" customWidth="1"/>
    <col min="6416" max="6660" width="9.140625" style="4"/>
    <col min="6661" max="6662" width="4.7109375" style="4" customWidth="1"/>
    <col min="6663" max="6663" width="22.7109375" style="4" customWidth="1"/>
    <col min="6664" max="6664" width="17.7109375" style="4" customWidth="1"/>
    <col min="6665" max="6670" width="10.7109375" style="4" customWidth="1"/>
    <col min="6671" max="6671" width="26.28515625" style="4" customWidth="1"/>
    <col min="6672" max="6916" width="9.140625" style="4"/>
    <col min="6917" max="6918" width="4.7109375" style="4" customWidth="1"/>
    <col min="6919" max="6919" width="22.7109375" style="4" customWidth="1"/>
    <col min="6920" max="6920" width="17.7109375" style="4" customWidth="1"/>
    <col min="6921" max="6926" width="10.7109375" style="4" customWidth="1"/>
    <col min="6927" max="6927" width="26.28515625" style="4" customWidth="1"/>
    <col min="6928" max="7172" width="9.140625" style="4"/>
    <col min="7173" max="7174" width="4.7109375" style="4" customWidth="1"/>
    <col min="7175" max="7175" width="22.7109375" style="4" customWidth="1"/>
    <col min="7176" max="7176" width="17.7109375" style="4" customWidth="1"/>
    <col min="7177" max="7182" width="10.7109375" style="4" customWidth="1"/>
    <col min="7183" max="7183" width="26.28515625" style="4" customWidth="1"/>
    <col min="7184" max="7428" width="9.140625" style="4"/>
    <col min="7429" max="7430" width="4.7109375" style="4" customWidth="1"/>
    <col min="7431" max="7431" width="22.7109375" style="4" customWidth="1"/>
    <col min="7432" max="7432" width="17.7109375" style="4" customWidth="1"/>
    <col min="7433" max="7438" width="10.7109375" style="4" customWidth="1"/>
    <col min="7439" max="7439" width="26.28515625" style="4" customWidth="1"/>
    <col min="7440" max="7684" width="9.140625" style="4"/>
    <col min="7685" max="7686" width="4.7109375" style="4" customWidth="1"/>
    <col min="7687" max="7687" width="22.7109375" style="4" customWidth="1"/>
    <col min="7688" max="7688" width="17.7109375" style="4" customWidth="1"/>
    <col min="7689" max="7694" width="10.7109375" style="4" customWidth="1"/>
    <col min="7695" max="7695" width="26.28515625" style="4" customWidth="1"/>
    <col min="7696" max="7940" width="9.140625" style="4"/>
    <col min="7941" max="7942" width="4.7109375" style="4" customWidth="1"/>
    <col min="7943" max="7943" width="22.7109375" style="4" customWidth="1"/>
    <col min="7944" max="7944" width="17.7109375" style="4" customWidth="1"/>
    <col min="7945" max="7950" width="10.7109375" style="4" customWidth="1"/>
    <col min="7951" max="7951" width="26.28515625" style="4" customWidth="1"/>
    <col min="7952" max="8196" width="9.140625" style="4"/>
    <col min="8197" max="8198" width="4.7109375" style="4" customWidth="1"/>
    <col min="8199" max="8199" width="22.7109375" style="4" customWidth="1"/>
    <col min="8200" max="8200" width="17.7109375" style="4" customWidth="1"/>
    <col min="8201" max="8206" width="10.7109375" style="4" customWidth="1"/>
    <col min="8207" max="8207" width="26.28515625" style="4" customWidth="1"/>
    <col min="8208" max="8452" width="9.140625" style="4"/>
    <col min="8453" max="8454" width="4.7109375" style="4" customWidth="1"/>
    <col min="8455" max="8455" width="22.7109375" style="4" customWidth="1"/>
    <col min="8456" max="8456" width="17.7109375" style="4" customWidth="1"/>
    <col min="8457" max="8462" width="10.7109375" style="4" customWidth="1"/>
    <col min="8463" max="8463" width="26.28515625" style="4" customWidth="1"/>
    <col min="8464" max="8708" width="9.140625" style="4"/>
    <col min="8709" max="8710" width="4.7109375" style="4" customWidth="1"/>
    <col min="8711" max="8711" width="22.7109375" style="4" customWidth="1"/>
    <col min="8712" max="8712" width="17.7109375" style="4" customWidth="1"/>
    <col min="8713" max="8718" width="10.7109375" style="4" customWidth="1"/>
    <col min="8719" max="8719" width="26.28515625" style="4" customWidth="1"/>
    <col min="8720" max="8964" width="9.140625" style="4"/>
    <col min="8965" max="8966" width="4.7109375" style="4" customWidth="1"/>
    <col min="8967" max="8967" width="22.7109375" style="4" customWidth="1"/>
    <col min="8968" max="8968" width="17.7109375" style="4" customWidth="1"/>
    <col min="8969" max="8974" width="10.7109375" style="4" customWidth="1"/>
    <col min="8975" max="8975" width="26.28515625" style="4" customWidth="1"/>
    <col min="8976" max="9220" width="9.140625" style="4"/>
    <col min="9221" max="9222" width="4.7109375" style="4" customWidth="1"/>
    <col min="9223" max="9223" width="22.7109375" style="4" customWidth="1"/>
    <col min="9224" max="9224" width="17.7109375" style="4" customWidth="1"/>
    <col min="9225" max="9230" width="10.7109375" style="4" customWidth="1"/>
    <col min="9231" max="9231" width="26.28515625" style="4" customWidth="1"/>
    <col min="9232" max="9476" width="9.140625" style="4"/>
    <col min="9477" max="9478" width="4.7109375" style="4" customWidth="1"/>
    <col min="9479" max="9479" width="22.7109375" style="4" customWidth="1"/>
    <col min="9480" max="9480" width="17.7109375" style="4" customWidth="1"/>
    <col min="9481" max="9486" width="10.7109375" style="4" customWidth="1"/>
    <col min="9487" max="9487" width="26.28515625" style="4" customWidth="1"/>
    <col min="9488" max="9732" width="9.140625" style="4"/>
    <col min="9733" max="9734" width="4.7109375" style="4" customWidth="1"/>
    <col min="9735" max="9735" width="22.7109375" style="4" customWidth="1"/>
    <col min="9736" max="9736" width="17.7109375" style="4" customWidth="1"/>
    <col min="9737" max="9742" width="10.7109375" style="4" customWidth="1"/>
    <col min="9743" max="9743" width="26.28515625" style="4" customWidth="1"/>
    <col min="9744" max="9988" width="9.140625" style="4"/>
    <col min="9989" max="9990" width="4.7109375" style="4" customWidth="1"/>
    <col min="9991" max="9991" width="22.7109375" style="4" customWidth="1"/>
    <col min="9992" max="9992" width="17.7109375" style="4" customWidth="1"/>
    <col min="9993" max="9998" width="10.7109375" style="4" customWidth="1"/>
    <col min="9999" max="9999" width="26.28515625" style="4" customWidth="1"/>
    <col min="10000" max="10244" width="9.140625" style="4"/>
    <col min="10245" max="10246" width="4.7109375" style="4" customWidth="1"/>
    <col min="10247" max="10247" width="22.7109375" style="4" customWidth="1"/>
    <col min="10248" max="10248" width="17.7109375" style="4" customWidth="1"/>
    <col min="10249" max="10254" width="10.7109375" style="4" customWidth="1"/>
    <col min="10255" max="10255" width="26.28515625" style="4" customWidth="1"/>
    <col min="10256" max="10500" width="9.140625" style="4"/>
    <col min="10501" max="10502" width="4.7109375" style="4" customWidth="1"/>
    <col min="10503" max="10503" width="22.7109375" style="4" customWidth="1"/>
    <col min="10504" max="10504" width="17.7109375" style="4" customWidth="1"/>
    <col min="10505" max="10510" width="10.7109375" style="4" customWidth="1"/>
    <col min="10511" max="10511" width="26.28515625" style="4" customWidth="1"/>
    <col min="10512" max="10756" width="9.140625" style="4"/>
    <col min="10757" max="10758" width="4.7109375" style="4" customWidth="1"/>
    <col min="10759" max="10759" width="22.7109375" style="4" customWidth="1"/>
    <col min="10760" max="10760" width="17.7109375" style="4" customWidth="1"/>
    <col min="10761" max="10766" width="10.7109375" style="4" customWidth="1"/>
    <col min="10767" max="10767" width="26.28515625" style="4" customWidth="1"/>
    <col min="10768" max="11012" width="9.140625" style="4"/>
    <col min="11013" max="11014" width="4.7109375" style="4" customWidth="1"/>
    <col min="11015" max="11015" width="22.7109375" style="4" customWidth="1"/>
    <col min="11016" max="11016" width="17.7109375" style="4" customWidth="1"/>
    <col min="11017" max="11022" width="10.7109375" style="4" customWidth="1"/>
    <col min="11023" max="11023" width="26.28515625" style="4" customWidth="1"/>
    <col min="11024" max="11268" width="9.140625" style="4"/>
    <col min="11269" max="11270" width="4.7109375" style="4" customWidth="1"/>
    <col min="11271" max="11271" width="22.7109375" style="4" customWidth="1"/>
    <col min="11272" max="11272" width="17.7109375" style="4" customWidth="1"/>
    <col min="11273" max="11278" width="10.7109375" style="4" customWidth="1"/>
    <col min="11279" max="11279" width="26.28515625" style="4" customWidth="1"/>
    <col min="11280" max="11524" width="9.140625" style="4"/>
    <col min="11525" max="11526" width="4.7109375" style="4" customWidth="1"/>
    <col min="11527" max="11527" width="22.7109375" style="4" customWidth="1"/>
    <col min="11528" max="11528" width="17.7109375" style="4" customWidth="1"/>
    <col min="11529" max="11534" width="10.7109375" style="4" customWidth="1"/>
    <col min="11535" max="11535" width="26.28515625" style="4" customWidth="1"/>
    <col min="11536" max="11780" width="9.140625" style="4"/>
    <col min="11781" max="11782" width="4.7109375" style="4" customWidth="1"/>
    <col min="11783" max="11783" width="22.7109375" style="4" customWidth="1"/>
    <col min="11784" max="11784" width="17.7109375" style="4" customWidth="1"/>
    <col min="11785" max="11790" width="10.7109375" style="4" customWidth="1"/>
    <col min="11791" max="11791" width="26.28515625" style="4" customWidth="1"/>
    <col min="11792" max="12036" width="9.140625" style="4"/>
    <col min="12037" max="12038" width="4.7109375" style="4" customWidth="1"/>
    <col min="12039" max="12039" width="22.7109375" style="4" customWidth="1"/>
    <col min="12040" max="12040" width="17.7109375" style="4" customWidth="1"/>
    <col min="12041" max="12046" width="10.7109375" style="4" customWidth="1"/>
    <col min="12047" max="12047" width="26.28515625" style="4" customWidth="1"/>
    <col min="12048" max="12292" width="9.140625" style="4"/>
    <col min="12293" max="12294" width="4.7109375" style="4" customWidth="1"/>
    <col min="12295" max="12295" width="22.7109375" style="4" customWidth="1"/>
    <col min="12296" max="12296" width="17.7109375" style="4" customWidth="1"/>
    <col min="12297" max="12302" width="10.7109375" style="4" customWidth="1"/>
    <col min="12303" max="12303" width="26.28515625" style="4" customWidth="1"/>
    <col min="12304" max="12548" width="9.140625" style="4"/>
    <col min="12549" max="12550" width="4.7109375" style="4" customWidth="1"/>
    <col min="12551" max="12551" width="22.7109375" style="4" customWidth="1"/>
    <col min="12552" max="12552" width="17.7109375" style="4" customWidth="1"/>
    <col min="12553" max="12558" width="10.7109375" style="4" customWidth="1"/>
    <col min="12559" max="12559" width="26.28515625" style="4" customWidth="1"/>
    <col min="12560" max="12804" width="9.140625" style="4"/>
    <col min="12805" max="12806" width="4.7109375" style="4" customWidth="1"/>
    <col min="12807" max="12807" width="22.7109375" style="4" customWidth="1"/>
    <col min="12808" max="12808" width="17.7109375" style="4" customWidth="1"/>
    <col min="12809" max="12814" width="10.7109375" style="4" customWidth="1"/>
    <col min="12815" max="12815" width="26.28515625" style="4" customWidth="1"/>
    <col min="12816" max="13060" width="9.140625" style="4"/>
    <col min="13061" max="13062" width="4.7109375" style="4" customWidth="1"/>
    <col min="13063" max="13063" width="22.7109375" style="4" customWidth="1"/>
    <col min="13064" max="13064" width="17.7109375" style="4" customWidth="1"/>
    <col min="13065" max="13070" width="10.7109375" style="4" customWidth="1"/>
    <col min="13071" max="13071" width="26.28515625" style="4" customWidth="1"/>
    <col min="13072" max="13316" width="9.140625" style="4"/>
    <col min="13317" max="13318" width="4.7109375" style="4" customWidth="1"/>
    <col min="13319" max="13319" width="22.7109375" style="4" customWidth="1"/>
    <col min="13320" max="13320" width="17.7109375" style="4" customWidth="1"/>
    <col min="13321" max="13326" width="10.7109375" style="4" customWidth="1"/>
    <col min="13327" max="13327" width="26.28515625" style="4" customWidth="1"/>
    <col min="13328" max="13572" width="9.140625" style="4"/>
    <col min="13573" max="13574" width="4.7109375" style="4" customWidth="1"/>
    <col min="13575" max="13575" width="22.7109375" style="4" customWidth="1"/>
    <col min="13576" max="13576" width="17.7109375" style="4" customWidth="1"/>
    <col min="13577" max="13582" width="10.7109375" style="4" customWidth="1"/>
    <col min="13583" max="13583" width="26.28515625" style="4" customWidth="1"/>
    <col min="13584" max="13828" width="9.140625" style="4"/>
    <col min="13829" max="13830" width="4.7109375" style="4" customWidth="1"/>
    <col min="13831" max="13831" width="22.7109375" style="4" customWidth="1"/>
    <col min="13832" max="13832" width="17.7109375" style="4" customWidth="1"/>
    <col min="13833" max="13838" width="10.7109375" style="4" customWidth="1"/>
    <col min="13839" max="13839" width="26.28515625" style="4" customWidth="1"/>
    <col min="13840" max="14084" width="9.140625" style="4"/>
    <col min="14085" max="14086" width="4.7109375" style="4" customWidth="1"/>
    <col min="14087" max="14087" width="22.7109375" style="4" customWidth="1"/>
    <col min="14088" max="14088" width="17.7109375" style="4" customWidth="1"/>
    <col min="14089" max="14094" width="10.7109375" style="4" customWidth="1"/>
    <col min="14095" max="14095" width="26.28515625" style="4" customWidth="1"/>
    <col min="14096" max="14340" width="9.140625" style="4"/>
    <col min="14341" max="14342" width="4.7109375" style="4" customWidth="1"/>
    <col min="14343" max="14343" width="22.7109375" style="4" customWidth="1"/>
    <col min="14344" max="14344" width="17.7109375" style="4" customWidth="1"/>
    <col min="14345" max="14350" width="10.7109375" style="4" customWidth="1"/>
    <col min="14351" max="14351" width="26.28515625" style="4" customWidth="1"/>
    <col min="14352" max="14596" width="9.140625" style="4"/>
    <col min="14597" max="14598" width="4.7109375" style="4" customWidth="1"/>
    <col min="14599" max="14599" width="22.7109375" style="4" customWidth="1"/>
    <col min="14600" max="14600" width="17.7109375" style="4" customWidth="1"/>
    <col min="14601" max="14606" width="10.7109375" style="4" customWidth="1"/>
    <col min="14607" max="14607" width="26.28515625" style="4" customWidth="1"/>
    <col min="14608" max="14852" width="9.140625" style="4"/>
    <col min="14853" max="14854" width="4.7109375" style="4" customWidth="1"/>
    <col min="14855" max="14855" width="22.7109375" style="4" customWidth="1"/>
    <col min="14856" max="14856" width="17.7109375" style="4" customWidth="1"/>
    <col min="14857" max="14862" width="10.7109375" style="4" customWidth="1"/>
    <col min="14863" max="14863" width="26.28515625" style="4" customWidth="1"/>
    <col min="14864" max="15108" width="9.140625" style="4"/>
    <col min="15109" max="15110" width="4.7109375" style="4" customWidth="1"/>
    <col min="15111" max="15111" width="22.7109375" style="4" customWidth="1"/>
    <col min="15112" max="15112" width="17.7109375" style="4" customWidth="1"/>
    <col min="15113" max="15118" width="10.7109375" style="4" customWidth="1"/>
    <col min="15119" max="15119" width="26.28515625" style="4" customWidth="1"/>
    <col min="15120" max="15364" width="9.140625" style="4"/>
    <col min="15365" max="15366" width="4.7109375" style="4" customWidth="1"/>
    <col min="15367" max="15367" width="22.7109375" style="4" customWidth="1"/>
    <col min="15368" max="15368" width="17.7109375" style="4" customWidth="1"/>
    <col min="15369" max="15374" width="10.7109375" style="4" customWidth="1"/>
    <col min="15375" max="15375" width="26.28515625" style="4" customWidth="1"/>
    <col min="15376" max="15620" width="9.140625" style="4"/>
    <col min="15621" max="15622" width="4.7109375" style="4" customWidth="1"/>
    <col min="15623" max="15623" width="22.7109375" style="4" customWidth="1"/>
    <col min="15624" max="15624" width="17.7109375" style="4" customWidth="1"/>
    <col min="15625" max="15630" width="10.7109375" style="4" customWidth="1"/>
    <col min="15631" max="15631" width="26.28515625" style="4" customWidth="1"/>
    <col min="15632" max="15876" width="9.140625" style="4"/>
    <col min="15877" max="15878" width="4.7109375" style="4" customWidth="1"/>
    <col min="15879" max="15879" width="22.7109375" style="4" customWidth="1"/>
    <col min="15880" max="15880" width="17.7109375" style="4" customWidth="1"/>
    <col min="15881" max="15886" width="10.7109375" style="4" customWidth="1"/>
    <col min="15887" max="15887" width="26.28515625" style="4" customWidth="1"/>
    <col min="15888" max="16132" width="9.140625" style="4"/>
    <col min="16133" max="16134" width="4.7109375" style="4" customWidth="1"/>
    <col min="16135" max="16135" width="22.7109375" style="4" customWidth="1"/>
    <col min="16136" max="16136" width="17.7109375" style="4" customWidth="1"/>
    <col min="16137" max="16142" width="10.7109375" style="4" customWidth="1"/>
    <col min="16143" max="16143" width="26.28515625" style="4" customWidth="1"/>
    <col min="16144" max="16384" width="9.140625" style="4"/>
  </cols>
  <sheetData>
    <row r="1" spans="1:15" s="37" customFormat="1" ht="14.1" customHeight="1">
      <c r="A1" s="2"/>
      <c r="B1" s="2"/>
      <c r="C1" s="2"/>
      <c r="D1" s="2"/>
      <c r="E1" s="2"/>
      <c r="F1" s="2"/>
      <c r="G1" s="2"/>
      <c r="H1" s="2"/>
      <c r="I1" s="2"/>
      <c r="J1" s="3" t="s">
        <v>427</v>
      </c>
      <c r="K1" s="3"/>
      <c r="L1" s="3"/>
      <c r="M1" s="3"/>
      <c r="N1" s="3"/>
      <c r="O1" s="150"/>
    </row>
    <row r="2" spans="1:15" s="37" customFormat="1" ht="14.1" customHeight="1">
      <c r="A2" s="2"/>
      <c r="B2" s="2"/>
      <c r="C2" s="2"/>
      <c r="D2" s="2"/>
      <c r="E2" s="2"/>
      <c r="F2" s="2"/>
      <c r="G2" s="2"/>
      <c r="H2" s="2"/>
      <c r="I2" s="2"/>
      <c r="J2" s="3" t="s">
        <v>1</v>
      </c>
      <c r="K2" s="3"/>
      <c r="L2" s="3"/>
      <c r="M2" s="3"/>
      <c r="N2" s="3"/>
      <c r="O2" s="150"/>
    </row>
    <row r="3" spans="1:15" s="37" customFormat="1" ht="14.1" customHeight="1">
      <c r="A3" s="2"/>
      <c r="B3" s="2"/>
      <c r="C3" s="2"/>
      <c r="D3" s="2"/>
      <c r="E3" s="2"/>
      <c r="F3" s="2"/>
      <c r="G3" s="2"/>
      <c r="H3" s="2"/>
      <c r="I3" s="2"/>
      <c r="J3" s="38" t="s">
        <v>428</v>
      </c>
      <c r="K3" s="38"/>
      <c r="L3" s="38"/>
      <c r="M3" s="38"/>
      <c r="N3" s="38"/>
      <c r="O3" s="150"/>
    </row>
    <row r="4" spans="1:15" s="37" customFormat="1" ht="14.1" customHeight="1">
      <c r="A4" s="2"/>
      <c r="B4" s="2"/>
      <c r="C4" s="2"/>
      <c r="D4" s="2"/>
      <c r="E4" s="2"/>
      <c r="F4" s="2"/>
      <c r="G4" s="2"/>
      <c r="H4" s="2"/>
      <c r="I4" s="2"/>
      <c r="J4" s="38" t="s">
        <v>618</v>
      </c>
      <c r="K4" s="38"/>
      <c r="L4" s="38"/>
      <c r="M4" s="38"/>
      <c r="N4" s="38"/>
      <c r="O4" s="150"/>
    </row>
    <row r="5" spans="1:15" s="37" customFormat="1" ht="14.1" customHeight="1">
      <c r="A5" s="2"/>
      <c r="B5" s="2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10"/>
    </row>
    <row r="6" spans="1:15" s="37" customFormat="1" ht="14.1" customHeight="1">
      <c r="A6" s="644" t="s">
        <v>429</v>
      </c>
      <c r="B6" s="644"/>
      <c r="C6" s="644"/>
      <c r="D6" s="644"/>
      <c r="E6" s="644"/>
      <c r="F6" s="644"/>
      <c r="G6" s="644"/>
      <c r="H6" s="644"/>
      <c r="I6" s="644"/>
      <c r="J6" s="644"/>
      <c r="K6" s="644"/>
      <c r="L6" s="644"/>
      <c r="M6" s="644"/>
      <c r="N6" s="644"/>
      <c r="O6" s="644"/>
    </row>
    <row r="7" spans="1:15" s="37" customFormat="1" ht="14.1" customHeight="1">
      <c r="A7" s="2"/>
      <c r="B7" s="2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12.95" customHeight="1">
      <c r="A8" s="625" t="s">
        <v>4</v>
      </c>
      <c r="B8" s="625"/>
      <c r="C8" s="641" t="s">
        <v>430</v>
      </c>
      <c r="D8" s="626" t="s">
        <v>79</v>
      </c>
      <c r="E8" s="626" t="s">
        <v>431</v>
      </c>
      <c r="F8" s="626"/>
      <c r="G8" s="626"/>
      <c r="H8" s="626"/>
      <c r="I8" s="626"/>
      <c r="J8" s="626"/>
      <c r="K8" s="106"/>
      <c r="L8" s="225"/>
      <c r="M8" s="225"/>
      <c r="N8" s="377"/>
      <c r="O8" s="626" t="s">
        <v>432</v>
      </c>
    </row>
    <row r="9" spans="1:15" ht="33.75" customHeight="1">
      <c r="A9" s="625"/>
      <c r="B9" s="625"/>
      <c r="C9" s="641" t="s">
        <v>78</v>
      </c>
      <c r="D9" s="626" t="s">
        <v>79</v>
      </c>
      <c r="E9" s="626" t="s">
        <v>11</v>
      </c>
      <c r="F9" s="626" t="s">
        <v>12</v>
      </c>
      <c r="G9" s="626" t="s">
        <v>13</v>
      </c>
      <c r="H9" s="626" t="s">
        <v>14</v>
      </c>
      <c r="I9" s="626" t="s">
        <v>15</v>
      </c>
      <c r="J9" s="626" t="s">
        <v>16</v>
      </c>
      <c r="K9" s="642" t="s">
        <v>440</v>
      </c>
      <c r="L9" s="642" t="s">
        <v>471</v>
      </c>
      <c r="M9" s="642" t="s">
        <v>472</v>
      </c>
      <c r="N9" s="642" t="s">
        <v>473</v>
      </c>
      <c r="O9" s="626" t="s">
        <v>248</v>
      </c>
    </row>
    <row r="10" spans="1:15" ht="18" customHeight="1">
      <c r="A10" s="104" t="s">
        <v>17</v>
      </c>
      <c r="B10" s="104" t="s">
        <v>18</v>
      </c>
      <c r="C10" s="641"/>
      <c r="D10" s="641"/>
      <c r="E10" s="641"/>
      <c r="F10" s="641"/>
      <c r="G10" s="641"/>
      <c r="H10" s="641"/>
      <c r="I10" s="641"/>
      <c r="J10" s="641"/>
      <c r="K10" s="643"/>
      <c r="L10" s="643"/>
      <c r="M10" s="643"/>
      <c r="N10" s="643"/>
      <c r="O10" s="641"/>
    </row>
    <row r="11" spans="1:15" ht="17.25" customHeight="1">
      <c r="A11" s="12" t="s">
        <v>21</v>
      </c>
      <c r="B11" s="12" t="s">
        <v>143</v>
      </c>
      <c r="C11" s="640" t="s">
        <v>238</v>
      </c>
      <c r="D11" s="640"/>
      <c r="E11" s="640"/>
      <c r="F11" s="640"/>
      <c r="G11" s="640"/>
      <c r="H11" s="640"/>
      <c r="I11" s="640"/>
      <c r="J11" s="640"/>
      <c r="K11" s="640"/>
      <c r="L11" s="640"/>
      <c r="M11" s="640"/>
      <c r="N11" s="640"/>
      <c r="O11" s="640"/>
    </row>
    <row r="12" spans="1:15" ht="69.75" customHeight="1">
      <c r="A12" s="12" t="s">
        <v>21</v>
      </c>
      <c r="B12" s="12" t="s">
        <v>143</v>
      </c>
      <c r="C12" s="152" t="s">
        <v>433</v>
      </c>
      <c r="D12" s="125" t="s">
        <v>434</v>
      </c>
      <c r="E12" s="8">
        <v>8.4</v>
      </c>
      <c r="F12" s="8">
        <v>8.5</v>
      </c>
      <c r="G12" s="8">
        <v>8.5</v>
      </c>
      <c r="H12" s="8">
        <v>8.5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124" t="s">
        <v>435</v>
      </c>
    </row>
    <row r="13" spans="1:15" ht="14.45" customHeight="1">
      <c r="A13" s="12" t="s">
        <v>21</v>
      </c>
      <c r="B13" s="12" t="s">
        <v>151</v>
      </c>
      <c r="C13" s="640" t="s">
        <v>93</v>
      </c>
      <c r="D13" s="640"/>
      <c r="E13" s="640"/>
      <c r="F13" s="640"/>
      <c r="G13" s="640"/>
      <c r="H13" s="640"/>
      <c r="I13" s="640"/>
      <c r="J13" s="640"/>
      <c r="K13" s="640"/>
      <c r="L13" s="640"/>
      <c r="M13" s="640"/>
      <c r="N13" s="640"/>
      <c r="O13" s="640"/>
    </row>
    <row r="14" spans="1:15" ht="72.75" customHeight="1">
      <c r="A14" s="12" t="s">
        <v>21</v>
      </c>
      <c r="B14" s="12" t="s">
        <v>151</v>
      </c>
      <c r="C14" s="152" t="s">
        <v>436</v>
      </c>
      <c r="D14" s="125" t="s">
        <v>434</v>
      </c>
      <c r="E14" s="8">
        <v>27.3</v>
      </c>
      <c r="F14" s="8">
        <v>35.6</v>
      </c>
      <c r="G14" s="8">
        <v>35.6</v>
      </c>
      <c r="H14" s="8">
        <v>35.6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124" t="s">
        <v>435</v>
      </c>
    </row>
    <row r="15" spans="1:15" ht="15" customHeight="1">
      <c r="A15" s="12" t="s">
        <v>21</v>
      </c>
      <c r="B15" s="12" t="s">
        <v>168</v>
      </c>
      <c r="C15" s="640" t="s">
        <v>43</v>
      </c>
      <c r="D15" s="640"/>
      <c r="E15" s="640"/>
      <c r="F15" s="640"/>
      <c r="G15" s="640"/>
      <c r="H15" s="640"/>
      <c r="I15" s="640"/>
      <c r="J15" s="640"/>
      <c r="K15" s="640"/>
      <c r="L15" s="640"/>
      <c r="M15" s="640"/>
      <c r="N15" s="640"/>
      <c r="O15" s="640"/>
    </row>
    <row r="16" spans="1:15" ht="70.5" customHeight="1">
      <c r="A16" s="12" t="s">
        <v>21</v>
      </c>
      <c r="B16" s="12" t="s">
        <v>168</v>
      </c>
      <c r="C16" s="152" t="s">
        <v>437</v>
      </c>
      <c r="D16" s="125" t="s">
        <v>434</v>
      </c>
      <c r="E16" s="8">
        <v>5.7</v>
      </c>
      <c r="F16" s="8">
        <v>10.5</v>
      </c>
      <c r="G16" s="8">
        <v>10.5</v>
      </c>
      <c r="H16" s="8">
        <v>10.5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124" t="s">
        <v>435</v>
      </c>
    </row>
    <row r="17" spans="1:15" ht="14.45" customHeight="1">
      <c r="A17" s="12" t="s">
        <v>21</v>
      </c>
      <c r="B17" s="12" t="s">
        <v>170</v>
      </c>
      <c r="C17" s="640" t="s">
        <v>50</v>
      </c>
      <c r="D17" s="640"/>
      <c r="E17" s="640"/>
      <c r="F17" s="640"/>
      <c r="G17" s="640"/>
      <c r="H17" s="640"/>
      <c r="I17" s="640"/>
      <c r="J17" s="640"/>
      <c r="K17" s="640"/>
      <c r="L17" s="640"/>
      <c r="M17" s="640"/>
      <c r="N17" s="640"/>
      <c r="O17" s="640"/>
    </row>
    <row r="18" spans="1:15" ht="68.25" customHeight="1">
      <c r="A18" s="12" t="s">
        <v>21</v>
      </c>
      <c r="B18" s="12" t="s">
        <v>170</v>
      </c>
      <c r="C18" s="152" t="s">
        <v>438</v>
      </c>
      <c r="D18" s="125" t="s">
        <v>434</v>
      </c>
      <c r="E18" s="8">
        <v>5.7</v>
      </c>
      <c r="F18" s="8">
        <v>6.7</v>
      </c>
      <c r="G18" s="8">
        <v>6.7</v>
      </c>
      <c r="H18" s="8">
        <v>6.7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124" t="s">
        <v>435</v>
      </c>
    </row>
    <row r="19" spans="1:15" ht="14.45" customHeight="1">
      <c r="A19" s="12" t="s">
        <v>21</v>
      </c>
      <c r="B19" s="12" t="s">
        <v>29</v>
      </c>
      <c r="C19" s="640" t="s">
        <v>53</v>
      </c>
      <c r="D19" s="640"/>
      <c r="E19" s="640"/>
      <c r="F19" s="640"/>
      <c r="G19" s="640"/>
      <c r="H19" s="640"/>
      <c r="I19" s="640"/>
      <c r="J19" s="640"/>
      <c r="K19" s="640"/>
      <c r="L19" s="640"/>
      <c r="M19" s="640"/>
      <c r="N19" s="640"/>
      <c r="O19" s="640"/>
    </row>
    <row r="20" spans="1:15" ht="70.5" customHeight="1">
      <c r="A20" s="12" t="s">
        <v>21</v>
      </c>
      <c r="B20" s="12" t="s">
        <v>29</v>
      </c>
      <c r="C20" s="152" t="s">
        <v>607</v>
      </c>
      <c r="D20" s="125" t="s">
        <v>434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124" t="s">
        <v>435</v>
      </c>
    </row>
    <row r="21" spans="1:15" ht="14.45" customHeight="1">
      <c r="A21" s="12" t="s">
        <v>21</v>
      </c>
      <c r="B21" s="12" t="s">
        <v>240</v>
      </c>
      <c r="C21" s="640" t="s">
        <v>61</v>
      </c>
      <c r="D21" s="640"/>
      <c r="E21" s="640"/>
      <c r="F21" s="640"/>
      <c r="G21" s="640"/>
      <c r="H21" s="640"/>
      <c r="I21" s="640"/>
      <c r="J21" s="640"/>
      <c r="K21" s="640"/>
      <c r="L21" s="640"/>
      <c r="M21" s="640"/>
      <c r="N21" s="640"/>
      <c r="O21" s="640"/>
    </row>
    <row r="22" spans="1:15" ht="72" customHeight="1">
      <c r="A22" s="12" t="s">
        <v>21</v>
      </c>
      <c r="B22" s="12" t="s">
        <v>240</v>
      </c>
      <c r="C22" s="152" t="s">
        <v>439</v>
      </c>
      <c r="D22" s="125" t="s">
        <v>434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124" t="s">
        <v>435</v>
      </c>
    </row>
  </sheetData>
  <sheetProtection selectLockedCells="1" selectUnlockedCells="1"/>
  <mergeCells count="22">
    <mergeCell ref="A6:O6"/>
    <mergeCell ref="A8:B9"/>
    <mergeCell ref="C8:C10"/>
    <mergeCell ref="D8:D10"/>
    <mergeCell ref="E8:J8"/>
    <mergeCell ref="O8:O10"/>
    <mergeCell ref="E9:E10"/>
    <mergeCell ref="F9:F10"/>
    <mergeCell ref="G9:G10"/>
    <mergeCell ref="H9:H10"/>
    <mergeCell ref="K9:K10"/>
    <mergeCell ref="N9:N10"/>
    <mergeCell ref="C19:O19"/>
    <mergeCell ref="C21:O21"/>
    <mergeCell ref="I9:I10"/>
    <mergeCell ref="J9:J10"/>
    <mergeCell ref="C11:O11"/>
    <mergeCell ref="C13:O13"/>
    <mergeCell ref="C15:O15"/>
    <mergeCell ref="C17:O17"/>
    <mergeCell ref="L9:L10"/>
    <mergeCell ref="M9:M10"/>
  </mergeCells>
  <pageMargins left="0.59055118110236227" right="0.59055118110236227" top="0.78740157480314965" bottom="0.78740157480314965" header="0.51181102362204722" footer="0.31496062992125984"/>
  <pageSetup paperSize="9" scale="69" firstPageNumber="0" orientation="landscape" horizontalDpi="300" verticalDpi="3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S69"/>
  <sheetViews>
    <sheetView topLeftCell="B15" workbookViewId="0">
      <selection activeCell="M56" sqref="M56"/>
    </sheetView>
  </sheetViews>
  <sheetFormatPr defaultRowHeight="14.45" customHeight="1"/>
  <cols>
    <col min="1" max="1" width="5.140625" style="4" customWidth="1"/>
    <col min="2" max="2" width="4.140625" style="4" customWidth="1"/>
    <col min="3" max="3" width="5.42578125" style="4" customWidth="1"/>
    <col min="4" max="4" width="22.28515625" style="4" customWidth="1"/>
    <col min="5" max="5" width="38.85546875" style="4" customWidth="1"/>
    <col min="6" max="6" width="9.28515625" style="4" customWidth="1"/>
    <col min="7" max="12" width="10.7109375" style="4" customWidth="1"/>
    <col min="13" max="13" width="9.140625" style="271"/>
    <col min="14" max="256" width="9.140625" style="4"/>
    <col min="257" max="257" width="5.140625" style="4" customWidth="1"/>
    <col min="258" max="258" width="4.140625" style="4" customWidth="1"/>
    <col min="259" max="259" width="5.42578125" style="4" customWidth="1"/>
    <col min="260" max="260" width="22.28515625" style="4" customWidth="1"/>
    <col min="261" max="261" width="38.85546875" style="4" customWidth="1"/>
    <col min="262" max="262" width="9.28515625" style="4" customWidth="1"/>
    <col min="263" max="268" width="10.7109375" style="4" customWidth="1"/>
    <col min="269" max="512" width="9.140625" style="4"/>
    <col min="513" max="513" width="5.140625" style="4" customWidth="1"/>
    <col min="514" max="514" width="4.140625" style="4" customWidth="1"/>
    <col min="515" max="515" width="5.42578125" style="4" customWidth="1"/>
    <col min="516" max="516" width="22.28515625" style="4" customWidth="1"/>
    <col min="517" max="517" width="38.85546875" style="4" customWidth="1"/>
    <col min="518" max="518" width="9.28515625" style="4" customWidth="1"/>
    <col min="519" max="524" width="10.7109375" style="4" customWidth="1"/>
    <col min="525" max="768" width="9.140625" style="4"/>
    <col min="769" max="769" width="5.140625" style="4" customWidth="1"/>
    <col min="770" max="770" width="4.140625" style="4" customWidth="1"/>
    <col min="771" max="771" width="5.42578125" style="4" customWidth="1"/>
    <col min="772" max="772" width="22.28515625" style="4" customWidth="1"/>
    <col min="773" max="773" width="38.85546875" style="4" customWidth="1"/>
    <col min="774" max="774" width="9.28515625" style="4" customWidth="1"/>
    <col min="775" max="780" width="10.7109375" style="4" customWidth="1"/>
    <col min="781" max="1024" width="9.140625" style="4"/>
    <col min="1025" max="1025" width="5.140625" style="4" customWidth="1"/>
    <col min="1026" max="1026" width="4.140625" style="4" customWidth="1"/>
    <col min="1027" max="1027" width="5.42578125" style="4" customWidth="1"/>
    <col min="1028" max="1028" width="22.28515625" style="4" customWidth="1"/>
    <col min="1029" max="1029" width="38.85546875" style="4" customWidth="1"/>
    <col min="1030" max="1030" width="9.28515625" style="4" customWidth="1"/>
    <col min="1031" max="1036" width="10.7109375" style="4" customWidth="1"/>
    <col min="1037" max="1280" width="9.140625" style="4"/>
    <col min="1281" max="1281" width="5.140625" style="4" customWidth="1"/>
    <col min="1282" max="1282" width="4.140625" style="4" customWidth="1"/>
    <col min="1283" max="1283" width="5.42578125" style="4" customWidth="1"/>
    <col min="1284" max="1284" width="22.28515625" style="4" customWidth="1"/>
    <col min="1285" max="1285" width="38.85546875" style="4" customWidth="1"/>
    <col min="1286" max="1286" width="9.28515625" style="4" customWidth="1"/>
    <col min="1287" max="1292" width="10.7109375" style="4" customWidth="1"/>
    <col min="1293" max="1536" width="9.140625" style="4"/>
    <col min="1537" max="1537" width="5.140625" style="4" customWidth="1"/>
    <col min="1538" max="1538" width="4.140625" style="4" customWidth="1"/>
    <col min="1539" max="1539" width="5.42578125" style="4" customWidth="1"/>
    <col min="1540" max="1540" width="22.28515625" style="4" customWidth="1"/>
    <col min="1541" max="1541" width="38.85546875" style="4" customWidth="1"/>
    <col min="1542" max="1542" width="9.28515625" style="4" customWidth="1"/>
    <col min="1543" max="1548" width="10.7109375" style="4" customWidth="1"/>
    <col min="1549" max="1792" width="9.140625" style="4"/>
    <col min="1793" max="1793" width="5.140625" style="4" customWidth="1"/>
    <col min="1794" max="1794" width="4.140625" style="4" customWidth="1"/>
    <col min="1795" max="1795" width="5.42578125" style="4" customWidth="1"/>
    <col min="1796" max="1796" width="22.28515625" style="4" customWidth="1"/>
    <col min="1797" max="1797" width="38.85546875" style="4" customWidth="1"/>
    <col min="1798" max="1798" width="9.28515625" style="4" customWidth="1"/>
    <col min="1799" max="1804" width="10.7109375" style="4" customWidth="1"/>
    <col min="1805" max="2048" width="9.140625" style="4"/>
    <col min="2049" max="2049" width="5.140625" style="4" customWidth="1"/>
    <col min="2050" max="2050" width="4.140625" style="4" customWidth="1"/>
    <col min="2051" max="2051" width="5.42578125" style="4" customWidth="1"/>
    <col min="2052" max="2052" width="22.28515625" style="4" customWidth="1"/>
    <col min="2053" max="2053" width="38.85546875" style="4" customWidth="1"/>
    <col min="2054" max="2054" width="9.28515625" style="4" customWidth="1"/>
    <col min="2055" max="2060" width="10.7109375" style="4" customWidth="1"/>
    <col min="2061" max="2304" width="9.140625" style="4"/>
    <col min="2305" max="2305" width="5.140625" style="4" customWidth="1"/>
    <col min="2306" max="2306" width="4.140625" style="4" customWidth="1"/>
    <col min="2307" max="2307" width="5.42578125" style="4" customWidth="1"/>
    <col min="2308" max="2308" width="22.28515625" style="4" customWidth="1"/>
    <col min="2309" max="2309" width="38.85546875" style="4" customWidth="1"/>
    <col min="2310" max="2310" width="9.28515625" style="4" customWidth="1"/>
    <col min="2311" max="2316" width="10.7109375" style="4" customWidth="1"/>
    <col min="2317" max="2560" width="9.140625" style="4"/>
    <col min="2561" max="2561" width="5.140625" style="4" customWidth="1"/>
    <col min="2562" max="2562" width="4.140625" style="4" customWidth="1"/>
    <col min="2563" max="2563" width="5.42578125" style="4" customWidth="1"/>
    <col min="2564" max="2564" width="22.28515625" style="4" customWidth="1"/>
    <col min="2565" max="2565" width="38.85546875" style="4" customWidth="1"/>
    <col min="2566" max="2566" width="9.28515625" style="4" customWidth="1"/>
    <col min="2567" max="2572" width="10.7109375" style="4" customWidth="1"/>
    <col min="2573" max="2816" width="9.140625" style="4"/>
    <col min="2817" max="2817" width="5.140625" style="4" customWidth="1"/>
    <col min="2818" max="2818" width="4.140625" style="4" customWidth="1"/>
    <col min="2819" max="2819" width="5.42578125" style="4" customWidth="1"/>
    <col min="2820" max="2820" width="22.28515625" style="4" customWidth="1"/>
    <col min="2821" max="2821" width="38.85546875" style="4" customWidth="1"/>
    <col min="2822" max="2822" width="9.28515625" style="4" customWidth="1"/>
    <col min="2823" max="2828" width="10.7109375" style="4" customWidth="1"/>
    <col min="2829" max="3072" width="9.140625" style="4"/>
    <col min="3073" max="3073" width="5.140625" style="4" customWidth="1"/>
    <col min="3074" max="3074" width="4.140625" style="4" customWidth="1"/>
    <col min="3075" max="3075" width="5.42578125" style="4" customWidth="1"/>
    <col min="3076" max="3076" width="22.28515625" style="4" customWidth="1"/>
    <col min="3077" max="3077" width="38.85546875" style="4" customWidth="1"/>
    <col min="3078" max="3078" width="9.28515625" style="4" customWidth="1"/>
    <col min="3079" max="3084" width="10.7109375" style="4" customWidth="1"/>
    <col min="3085" max="3328" width="9.140625" style="4"/>
    <col min="3329" max="3329" width="5.140625" style="4" customWidth="1"/>
    <col min="3330" max="3330" width="4.140625" style="4" customWidth="1"/>
    <col min="3331" max="3331" width="5.42578125" style="4" customWidth="1"/>
    <col min="3332" max="3332" width="22.28515625" style="4" customWidth="1"/>
    <col min="3333" max="3333" width="38.85546875" style="4" customWidth="1"/>
    <col min="3334" max="3334" width="9.28515625" style="4" customWidth="1"/>
    <col min="3335" max="3340" width="10.7109375" style="4" customWidth="1"/>
    <col min="3341" max="3584" width="9.140625" style="4"/>
    <col min="3585" max="3585" width="5.140625" style="4" customWidth="1"/>
    <col min="3586" max="3586" width="4.140625" style="4" customWidth="1"/>
    <col min="3587" max="3587" width="5.42578125" style="4" customWidth="1"/>
    <col min="3588" max="3588" width="22.28515625" style="4" customWidth="1"/>
    <col min="3589" max="3589" width="38.85546875" style="4" customWidth="1"/>
    <col min="3590" max="3590" width="9.28515625" style="4" customWidth="1"/>
    <col min="3591" max="3596" width="10.7109375" style="4" customWidth="1"/>
    <col min="3597" max="3840" width="9.140625" style="4"/>
    <col min="3841" max="3841" width="5.140625" style="4" customWidth="1"/>
    <col min="3842" max="3842" width="4.140625" style="4" customWidth="1"/>
    <col min="3843" max="3843" width="5.42578125" style="4" customWidth="1"/>
    <col min="3844" max="3844" width="22.28515625" style="4" customWidth="1"/>
    <col min="3845" max="3845" width="38.85546875" style="4" customWidth="1"/>
    <col min="3846" max="3846" width="9.28515625" style="4" customWidth="1"/>
    <col min="3847" max="3852" width="10.7109375" style="4" customWidth="1"/>
    <col min="3853" max="4096" width="9.140625" style="4"/>
    <col min="4097" max="4097" width="5.140625" style="4" customWidth="1"/>
    <col min="4098" max="4098" width="4.140625" style="4" customWidth="1"/>
    <col min="4099" max="4099" width="5.42578125" style="4" customWidth="1"/>
    <col min="4100" max="4100" width="22.28515625" style="4" customWidth="1"/>
    <col min="4101" max="4101" width="38.85546875" style="4" customWidth="1"/>
    <col min="4102" max="4102" width="9.28515625" style="4" customWidth="1"/>
    <col min="4103" max="4108" width="10.7109375" style="4" customWidth="1"/>
    <col min="4109" max="4352" width="9.140625" style="4"/>
    <col min="4353" max="4353" width="5.140625" style="4" customWidth="1"/>
    <col min="4354" max="4354" width="4.140625" style="4" customWidth="1"/>
    <col min="4355" max="4355" width="5.42578125" style="4" customWidth="1"/>
    <col min="4356" max="4356" width="22.28515625" style="4" customWidth="1"/>
    <col min="4357" max="4357" width="38.85546875" style="4" customWidth="1"/>
    <col min="4358" max="4358" width="9.28515625" style="4" customWidth="1"/>
    <col min="4359" max="4364" width="10.7109375" style="4" customWidth="1"/>
    <col min="4365" max="4608" width="9.140625" style="4"/>
    <col min="4609" max="4609" width="5.140625" style="4" customWidth="1"/>
    <col min="4610" max="4610" width="4.140625" style="4" customWidth="1"/>
    <col min="4611" max="4611" width="5.42578125" style="4" customWidth="1"/>
    <col min="4612" max="4612" width="22.28515625" style="4" customWidth="1"/>
    <col min="4613" max="4613" width="38.85546875" style="4" customWidth="1"/>
    <col min="4614" max="4614" width="9.28515625" style="4" customWidth="1"/>
    <col min="4615" max="4620" width="10.7109375" style="4" customWidth="1"/>
    <col min="4621" max="4864" width="9.140625" style="4"/>
    <col min="4865" max="4865" width="5.140625" style="4" customWidth="1"/>
    <col min="4866" max="4866" width="4.140625" style="4" customWidth="1"/>
    <col min="4867" max="4867" width="5.42578125" style="4" customWidth="1"/>
    <col min="4868" max="4868" width="22.28515625" style="4" customWidth="1"/>
    <col min="4869" max="4869" width="38.85546875" style="4" customWidth="1"/>
    <col min="4870" max="4870" width="9.28515625" style="4" customWidth="1"/>
    <col min="4871" max="4876" width="10.7109375" style="4" customWidth="1"/>
    <col min="4877" max="5120" width="9.140625" style="4"/>
    <col min="5121" max="5121" width="5.140625" style="4" customWidth="1"/>
    <col min="5122" max="5122" width="4.140625" style="4" customWidth="1"/>
    <col min="5123" max="5123" width="5.42578125" style="4" customWidth="1"/>
    <col min="5124" max="5124" width="22.28515625" style="4" customWidth="1"/>
    <col min="5125" max="5125" width="38.85546875" style="4" customWidth="1"/>
    <col min="5126" max="5126" width="9.28515625" style="4" customWidth="1"/>
    <col min="5127" max="5132" width="10.7109375" style="4" customWidth="1"/>
    <col min="5133" max="5376" width="9.140625" style="4"/>
    <col min="5377" max="5377" width="5.140625" style="4" customWidth="1"/>
    <col min="5378" max="5378" width="4.140625" style="4" customWidth="1"/>
    <col min="5379" max="5379" width="5.42578125" style="4" customWidth="1"/>
    <col min="5380" max="5380" width="22.28515625" style="4" customWidth="1"/>
    <col min="5381" max="5381" width="38.85546875" style="4" customWidth="1"/>
    <col min="5382" max="5382" width="9.28515625" style="4" customWidth="1"/>
    <col min="5383" max="5388" width="10.7109375" style="4" customWidth="1"/>
    <col min="5389" max="5632" width="9.140625" style="4"/>
    <col min="5633" max="5633" width="5.140625" style="4" customWidth="1"/>
    <col min="5634" max="5634" width="4.140625" style="4" customWidth="1"/>
    <col min="5635" max="5635" width="5.42578125" style="4" customWidth="1"/>
    <col min="5636" max="5636" width="22.28515625" style="4" customWidth="1"/>
    <col min="5637" max="5637" width="38.85546875" style="4" customWidth="1"/>
    <col min="5638" max="5638" width="9.28515625" style="4" customWidth="1"/>
    <col min="5639" max="5644" width="10.7109375" style="4" customWidth="1"/>
    <col min="5645" max="5888" width="9.140625" style="4"/>
    <col min="5889" max="5889" width="5.140625" style="4" customWidth="1"/>
    <col min="5890" max="5890" width="4.140625" style="4" customWidth="1"/>
    <col min="5891" max="5891" width="5.42578125" style="4" customWidth="1"/>
    <col min="5892" max="5892" width="22.28515625" style="4" customWidth="1"/>
    <col min="5893" max="5893" width="38.85546875" style="4" customWidth="1"/>
    <col min="5894" max="5894" width="9.28515625" style="4" customWidth="1"/>
    <col min="5895" max="5900" width="10.7109375" style="4" customWidth="1"/>
    <col min="5901" max="6144" width="9.140625" style="4"/>
    <col min="6145" max="6145" width="5.140625" style="4" customWidth="1"/>
    <col min="6146" max="6146" width="4.140625" style="4" customWidth="1"/>
    <col min="6147" max="6147" width="5.42578125" style="4" customWidth="1"/>
    <col min="6148" max="6148" width="22.28515625" style="4" customWidth="1"/>
    <col min="6149" max="6149" width="38.85546875" style="4" customWidth="1"/>
    <col min="6150" max="6150" width="9.28515625" style="4" customWidth="1"/>
    <col min="6151" max="6156" width="10.7109375" style="4" customWidth="1"/>
    <col min="6157" max="6400" width="9.140625" style="4"/>
    <col min="6401" max="6401" width="5.140625" style="4" customWidth="1"/>
    <col min="6402" max="6402" width="4.140625" style="4" customWidth="1"/>
    <col min="6403" max="6403" width="5.42578125" style="4" customWidth="1"/>
    <col min="6404" max="6404" width="22.28515625" style="4" customWidth="1"/>
    <col min="6405" max="6405" width="38.85546875" style="4" customWidth="1"/>
    <col min="6406" max="6406" width="9.28515625" style="4" customWidth="1"/>
    <col min="6407" max="6412" width="10.7109375" style="4" customWidth="1"/>
    <col min="6413" max="6656" width="9.140625" style="4"/>
    <col min="6657" max="6657" width="5.140625" style="4" customWidth="1"/>
    <col min="6658" max="6658" width="4.140625" style="4" customWidth="1"/>
    <col min="6659" max="6659" width="5.42578125" style="4" customWidth="1"/>
    <col min="6660" max="6660" width="22.28515625" style="4" customWidth="1"/>
    <col min="6661" max="6661" width="38.85546875" style="4" customWidth="1"/>
    <col min="6662" max="6662" width="9.28515625" style="4" customWidth="1"/>
    <col min="6663" max="6668" width="10.7109375" style="4" customWidth="1"/>
    <col min="6669" max="6912" width="9.140625" style="4"/>
    <col min="6913" max="6913" width="5.140625" style="4" customWidth="1"/>
    <col min="6914" max="6914" width="4.140625" style="4" customWidth="1"/>
    <col min="6915" max="6915" width="5.42578125" style="4" customWidth="1"/>
    <col min="6916" max="6916" width="22.28515625" style="4" customWidth="1"/>
    <col min="6917" max="6917" width="38.85546875" style="4" customWidth="1"/>
    <col min="6918" max="6918" width="9.28515625" style="4" customWidth="1"/>
    <col min="6919" max="6924" width="10.7109375" style="4" customWidth="1"/>
    <col min="6925" max="7168" width="9.140625" style="4"/>
    <col min="7169" max="7169" width="5.140625" style="4" customWidth="1"/>
    <col min="7170" max="7170" width="4.140625" style="4" customWidth="1"/>
    <col min="7171" max="7171" width="5.42578125" style="4" customWidth="1"/>
    <col min="7172" max="7172" width="22.28515625" style="4" customWidth="1"/>
    <col min="7173" max="7173" width="38.85546875" style="4" customWidth="1"/>
    <col min="7174" max="7174" width="9.28515625" style="4" customWidth="1"/>
    <col min="7175" max="7180" width="10.7109375" style="4" customWidth="1"/>
    <col min="7181" max="7424" width="9.140625" style="4"/>
    <col min="7425" max="7425" width="5.140625" style="4" customWidth="1"/>
    <col min="7426" max="7426" width="4.140625" style="4" customWidth="1"/>
    <col min="7427" max="7427" width="5.42578125" style="4" customWidth="1"/>
    <col min="7428" max="7428" width="22.28515625" style="4" customWidth="1"/>
    <col min="7429" max="7429" width="38.85546875" style="4" customWidth="1"/>
    <col min="7430" max="7430" width="9.28515625" style="4" customWidth="1"/>
    <col min="7431" max="7436" width="10.7109375" style="4" customWidth="1"/>
    <col min="7437" max="7680" width="9.140625" style="4"/>
    <col min="7681" max="7681" width="5.140625" style="4" customWidth="1"/>
    <col min="7682" max="7682" width="4.140625" style="4" customWidth="1"/>
    <col min="7683" max="7683" width="5.42578125" style="4" customWidth="1"/>
    <col min="7684" max="7684" width="22.28515625" style="4" customWidth="1"/>
    <col min="7685" max="7685" width="38.85546875" style="4" customWidth="1"/>
    <col min="7686" max="7686" width="9.28515625" style="4" customWidth="1"/>
    <col min="7687" max="7692" width="10.7109375" style="4" customWidth="1"/>
    <col min="7693" max="7936" width="9.140625" style="4"/>
    <col min="7937" max="7937" width="5.140625" style="4" customWidth="1"/>
    <col min="7938" max="7938" width="4.140625" style="4" customWidth="1"/>
    <col min="7939" max="7939" width="5.42578125" style="4" customWidth="1"/>
    <col min="7940" max="7940" width="22.28515625" style="4" customWidth="1"/>
    <col min="7941" max="7941" width="38.85546875" style="4" customWidth="1"/>
    <col min="7942" max="7942" width="9.28515625" style="4" customWidth="1"/>
    <col min="7943" max="7948" width="10.7109375" style="4" customWidth="1"/>
    <col min="7949" max="8192" width="9.140625" style="4"/>
    <col min="8193" max="8193" width="5.140625" style="4" customWidth="1"/>
    <col min="8194" max="8194" width="4.140625" style="4" customWidth="1"/>
    <col min="8195" max="8195" width="5.42578125" style="4" customWidth="1"/>
    <col min="8196" max="8196" width="22.28515625" style="4" customWidth="1"/>
    <col min="8197" max="8197" width="38.85546875" style="4" customWidth="1"/>
    <col min="8198" max="8198" width="9.28515625" style="4" customWidth="1"/>
    <col min="8199" max="8204" width="10.7109375" style="4" customWidth="1"/>
    <col min="8205" max="8448" width="9.140625" style="4"/>
    <col min="8449" max="8449" width="5.140625" style="4" customWidth="1"/>
    <col min="8450" max="8450" width="4.140625" style="4" customWidth="1"/>
    <col min="8451" max="8451" width="5.42578125" style="4" customWidth="1"/>
    <col min="8452" max="8452" width="22.28515625" style="4" customWidth="1"/>
    <col min="8453" max="8453" width="38.85546875" style="4" customWidth="1"/>
    <col min="8454" max="8454" width="9.28515625" style="4" customWidth="1"/>
    <col min="8455" max="8460" width="10.7109375" style="4" customWidth="1"/>
    <col min="8461" max="8704" width="9.140625" style="4"/>
    <col min="8705" max="8705" width="5.140625" style="4" customWidth="1"/>
    <col min="8706" max="8706" width="4.140625" style="4" customWidth="1"/>
    <col min="8707" max="8707" width="5.42578125" style="4" customWidth="1"/>
    <col min="8708" max="8708" width="22.28515625" style="4" customWidth="1"/>
    <col min="8709" max="8709" width="38.85546875" style="4" customWidth="1"/>
    <col min="8710" max="8710" width="9.28515625" style="4" customWidth="1"/>
    <col min="8711" max="8716" width="10.7109375" style="4" customWidth="1"/>
    <col min="8717" max="8960" width="9.140625" style="4"/>
    <col min="8961" max="8961" width="5.140625" style="4" customWidth="1"/>
    <col min="8962" max="8962" width="4.140625" style="4" customWidth="1"/>
    <col min="8963" max="8963" width="5.42578125" style="4" customWidth="1"/>
    <col min="8964" max="8964" width="22.28515625" style="4" customWidth="1"/>
    <col min="8965" max="8965" width="38.85546875" style="4" customWidth="1"/>
    <col min="8966" max="8966" width="9.28515625" style="4" customWidth="1"/>
    <col min="8967" max="8972" width="10.7109375" style="4" customWidth="1"/>
    <col min="8973" max="9216" width="9.140625" style="4"/>
    <col min="9217" max="9217" width="5.140625" style="4" customWidth="1"/>
    <col min="9218" max="9218" width="4.140625" style="4" customWidth="1"/>
    <col min="9219" max="9219" width="5.42578125" style="4" customWidth="1"/>
    <col min="9220" max="9220" width="22.28515625" style="4" customWidth="1"/>
    <col min="9221" max="9221" width="38.85546875" style="4" customWidth="1"/>
    <col min="9222" max="9222" width="9.28515625" style="4" customWidth="1"/>
    <col min="9223" max="9228" width="10.7109375" style="4" customWidth="1"/>
    <col min="9229" max="9472" width="9.140625" style="4"/>
    <col min="9473" max="9473" width="5.140625" style="4" customWidth="1"/>
    <col min="9474" max="9474" width="4.140625" style="4" customWidth="1"/>
    <col min="9475" max="9475" width="5.42578125" style="4" customWidth="1"/>
    <col min="9476" max="9476" width="22.28515625" style="4" customWidth="1"/>
    <col min="9477" max="9477" width="38.85546875" style="4" customWidth="1"/>
    <col min="9478" max="9478" width="9.28515625" style="4" customWidth="1"/>
    <col min="9479" max="9484" width="10.7109375" style="4" customWidth="1"/>
    <col min="9485" max="9728" width="9.140625" style="4"/>
    <col min="9729" max="9729" width="5.140625" style="4" customWidth="1"/>
    <col min="9730" max="9730" width="4.140625" style="4" customWidth="1"/>
    <col min="9731" max="9731" width="5.42578125" style="4" customWidth="1"/>
    <col min="9732" max="9732" width="22.28515625" style="4" customWidth="1"/>
    <col min="9733" max="9733" width="38.85546875" style="4" customWidth="1"/>
    <col min="9734" max="9734" width="9.28515625" style="4" customWidth="1"/>
    <col min="9735" max="9740" width="10.7109375" style="4" customWidth="1"/>
    <col min="9741" max="9984" width="9.140625" style="4"/>
    <col min="9985" max="9985" width="5.140625" style="4" customWidth="1"/>
    <col min="9986" max="9986" width="4.140625" style="4" customWidth="1"/>
    <col min="9987" max="9987" width="5.42578125" style="4" customWidth="1"/>
    <col min="9988" max="9988" width="22.28515625" style="4" customWidth="1"/>
    <col min="9989" max="9989" width="38.85546875" style="4" customWidth="1"/>
    <col min="9990" max="9990" width="9.28515625" style="4" customWidth="1"/>
    <col min="9991" max="9996" width="10.7109375" style="4" customWidth="1"/>
    <col min="9997" max="10240" width="9.140625" style="4"/>
    <col min="10241" max="10241" width="5.140625" style="4" customWidth="1"/>
    <col min="10242" max="10242" width="4.140625" style="4" customWidth="1"/>
    <col min="10243" max="10243" width="5.42578125" style="4" customWidth="1"/>
    <col min="10244" max="10244" width="22.28515625" style="4" customWidth="1"/>
    <col min="10245" max="10245" width="38.85546875" style="4" customWidth="1"/>
    <col min="10246" max="10246" width="9.28515625" style="4" customWidth="1"/>
    <col min="10247" max="10252" width="10.7109375" style="4" customWidth="1"/>
    <col min="10253" max="10496" width="9.140625" style="4"/>
    <col min="10497" max="10497" width="5.140625" style="4" customWidth="1"/>
    <col min="10498" max="10498" width="4.140625" style="4" customWidth="1"/>
    <col min="10499" max="10499" width="5.42578125" style="4" customWidth="1"/>
    <col min="10500" max="10500" width="22.28515625" style="4" customWidth="1"/>
    <col min="10501" max="10501" width="38.85546875" style="4" customWidth="1"/>
    <col min="10502" max="10502" width="9.28515625" style="4" customWidth="1"/>
    <col min="10503" max="10508" width="10.7109375" style="4" customWidth="1"/>
    <col min="10509" max="10752" width="9.140625" style="4"/>
    <col min="10753" max="10753" width="5.140625" style="4" customWidth="1"/>
    <col min="10754" max="10754" width="4.140625" style="4" customWidth="1"/>
    <col min="10755" max="10755" width="5.42578125" style="4" customWidth="1"/>
    <col min="10756" max="10756" width="22.28515625" style="4" customWidth="1"/>
    <col min="10757" max="10757" width="38.85546875" style="4" customWidth="1"/>
    <col min="10758" max="10758" width="9.28515625" style="4" customWidth="1"/>
    <col min="10759" max="10764" width="10.7109375" style="4" customWidth="1"/>
    <col min="10765" max="11008" width="9.140625" style="4"/>
    <col min="11009" max="11009" width="5.140625" style="4" customWidth="1"/>
    <col min="11010" max="11010" width="4.140625" style="4" customWidth="1"/>
    <col min="11011" max="11011" width="5.42578125" style="4" customWidth="1"/>
    <col min="11012" max="11012" width="22.28515625" style="4" customWidth="1"/>
    <col min="11013" max="11013" width="38.85546875" style="4" customWidth="1"/>
    <col min="11014" max="11014" width="9.28515625" style="4" customWidth="1"/>
    <col min="11015" max="11020" width="10.7109375" style="4" customWidth="1"/>
    <col min="11021" max="11264" width="9.140625" style="4"/>
    <col min="11265" max="11265" width="5.140625" style="4" customWidth="1"/>
    <col min="11266" max="11266" width="4.140625" style="4" customWidth="1"/>
    <col min="11267" max="11267" width="5.42578125" style="4" customWidth="1"/>
    <col min="11268" max="11268" width="22.28515625" style="4" customWidth="1"/>
    <col min="11269" max="11269" width="38.85546875" style="4" customWidth="1"/>
    <col min="11270" max="11270" width="9.28515625" style="4" customWidth="1"/>
    <col min="11271" max="11276" width="10.7109375" style="4" customWidth="1"/>
    <col min="11277" max="11520" width="9.140625" style="4"/>
    <col min="11521" max="11521" width="5.140625" style="4" customWidth="1"/>
    <col min="11522" max="11522" width="4.140625" style="4" customWidth="1"/>
    <col min="11523" max="11523" width="5.42578125" style="4" customWidth="1"/>
    <col min="11524" max="11524" width="22.28515625" style="4" customWidth="1"/>
    <col min="11525" max="11525" width="38.85546875" style="4" customWidth="1"/>
    <col min="11526" max="11526" width="9.28515625" style="4" customWidth="1"/>
    <col min="11527" max="11532" width="10.7109375" style="4" customWidth="1"/>
    <col min="11533" max="11776" width="9.140625" style="4"/>
    <col min="11777" max="11777" width="5.140625" style="4" customWidth="1"/>
    <col min="11778" max="11778" width="4.140625" style="4" customWidth="1"/>
    <col min="11779" max="11779" width="5.42578125" style="4" customWidth="1"/>
    <col min="11780" max="11780" width="22.28515625" style="4" customWidth="1"/>
    <col min="11781" max="11781" width="38.85546875" style="4" customWidth="1"/>
    <col min="11782" max="11782" width="9.28515625" style="4" customWidth="1"/>
    <col min="11783" max="11788" width="10.7109375" style="4" customWidth="1"/>
    <col min="11789" max="12032" width="9.140625" style="4"/>
    <col min="12033" max="12033" width="5.140625" style="4" customWidth="1"/>
    <col min="12034" max="12034" width="4.140625" style="4" customWidth="1"/>
    <col min="12035" max="12035" width="5.42578125" style="4" customWidth="1"/>
    <col min="12036" max="12036" width="22.28515625" style="4" customWidth="1"/>
    <col min="12037" max="12037" width="38.85546875" style="4" customWidth="1"/>
    <col min="12038" max="12038" width="9.28515625" style="4" customWidth="1"/>
    <col min="12039" max="12044" width="10.7109375" style="4" customWidth="1"/>
    <col min="12045" max="12288" width="9.140625" style="4"/>
    <col min="12289" max="12289" width="5.140625" style="4" customWidth="1"/>
    <col min="12290" max="12290" width="4.140625" style="4" customWidth="1"/>
    <col min="12291" max="12291" width="5.42578125" style="4" customWidth="1"/>
    <col min="12292" max="12292" width="22.28515625" style="4" customWidth="1"/>
    <col min="12293" max="12293" width="38.85546875" style="4" customWidth="1"/>
    <col min="12294" max="12294" width="9.28515625" style="4" customWidth="1"/>
    <col min="12295" max="12300" width="10.7109375" style="4" customWidth="1"/>
    <col min="12301" max="12544" width="9.140625" style="4"/>
    <col min="12545" max="12545" width="5.140625" style="4" customWidth="1"/>
    <col min="12546" max="12546" width="4.140625" style="4" customWidth="1"/>
    <col min="12547" max="12547" width="5.42578125" style="4" customWidth="1"/>
    <col min="12548" max="12548" width="22.28515625" style="4" customWidth="1"/>
    <col min="12549" max="12549" width="38.85546875" style="4" customWidth="1"/>
    <col min="12550" max="12550" width="9.28515625" style="4" customWidth="1"/>
    <col min="12551" max="12556" width="10.7109375" style="4" customWidth="1"/>
    <col min="12557" max="12800" width="9.140625" style="4"/>
    <col min="12801" max="12801" width="5.140625" style="4" customWidth="1"/>
    <col min="12802" max="12802" width="4.140625" style="4" customWidth="1"/>
    <col min="12803" max="12803" width="5.42578125" style="4" customWidth="1"/>
    <col min="12804" max="12804" width="22.28515625" style="4" customWidth="1"/>
    <col min="12805" max="12805" width="38.85546875" style="4" customWidth="1"/>
    <col min="12806" max="12806" width="9.28515625" style="4" customWidth="1"/>
    <col min="12807" max="12812" width="10.7109375" style="4" customWidth="1"/>
    <col min="12813" max="13056" width="9.140625" style="4"/>
    <col min="13057" max="13057" width="5.140625" style="4" customWidth="1"/>
    <col min="13058" max="13058" width="4.140625" style="4" customWidth="1"/>
    <col min="13059" max="13059" width="5.42578125" style="4" customWidth="1"/>
    <col min="13060" max="13060" width="22.28515625" style="4" customWidth="1"/>
    <col min="13061" max="13061" width="38.85546875" style="4" customWidth="1"/>
    <col min="13062" max="13062" width="9.28515625" style="4" customWidth="1"/>
    <col min="13063" max="13068" width="10.7109375" style="4" customWidth="1"/>
    <col min="13069" max="13312" width="9.140625" style="4"/>
    <col min="13313" max="13313" width="5.140625" style="4" customWidth="1"/>
    <col min="13314" max="13314" width="4.140625" style="4" customWidth="1"/>
    <col min="13315" max="13315" width="5.42578125" style="4" customWidth="1"/>
    <col min="13316" max="13316" width="22.28515625" style="4" customWidth="1"/>
    <col min="13317" max="13317" width="38.85546875" style="4" customWidth="1"/>
    <col min="13318" max="13318" width="9.28515625" style="4" customWidth="1"/>
    <col min="13319" max="13324" width="10.7109375" style="4" customWidth="1"/>
    <col min="13325" max="13568" width="9.140625" style="4"/>
    <col min="13569" max="13569" width="5.140625" style="4" customWidth="1"/>
    <col min="13570" max="13570" width="4.140625" style="4" customWidth="1"/>
    <col min="13571" max="13571" width="5.42578125" style="4" customWidth="1"/>
    <col min="13572" max="13572" width="22.28515625" style="4" customWidth="1"/>
    <col min="13573" max="13573" width="38.85546875" style="4" customWidth="1"/>
    <col min="13574" max="13574" width="9.28515625" style="4" customWidth="1"/>
    <col min="13575" max="13580" width="10.7109375" style="4" customWidth="1"/>
    <col min="13581" max="13824" width="9.140625" style="4"/>
    <col min="13825" max="13825" width="5.140625" style="4" customWidth="1"/>
    <col min="13826" max="13826" width="4.140625" style="4" customWidth="1"/>
    <col min="13827" max="13827" width="5.42578125" style="4" customWidth="1"/>
    <col min="13828" max="13828" width="22.28515625" style="4" customWidth="1"/>
    <col min="13829" max="13829" width="38.85546875" style="4" customWidth="1"/>
    <col min="13830" max="13830" width="9.28515625" style="4" customWidth="1"/>
    <col min="13831" max="13836" width="10.7109375" style="4" customWidth="1"/>
    <col min="13837" max="14080" width="9.140625" style="4"/>
    <col min="14081" max="14081" width="5.140625" style="4" customWidth="1"/>
    <col min="14082" max="14082" width="4.140625" style="4" customWidth="1"/>
    <col min="14083" max="14083" width="5.42578125" style="4" customWidth="1"/>
    <col min="14084" max="14084" width="22.28515625" style="4" customWidth="1"/>
    <col min="14085" max="14085" width="38.85546875" style="4" customWidth="1"/>
    <col min="14086" max="14086" width="9.28515625" style="4" customWidth="1"/>
    <col min="14087" max="14092" width="10.7109375" style="4" customWidth="1"/>
    <col min="14093" max="14336" width="9.140625" style="4"/>
    <col min="14337" max="14337" width="5.140625" style="4" customWidth="1"/>
    <col min="14338" max="14338" width="4.140625" style="4" customWidth="1"/>
    <col min="14339" max="14339" width="5.42578125" style="4" customWidth="1"/>
    <col min="14340" max="14340" width="22.28515625" style="4" customWidth="1"/>
    <col min="14341" max="14341" width="38.85546875" style="4" customWidth="1"/>
    <col min="14342" max="14342" width="9.28515625" style="4" customWidth="1"/>
    <col min="14343" max="14348" width="10.7109375" style="4" customWidth="1"/>
    <col min="14349" max="14592" width="9.140625" style="4"/>
    <col min="14593" max="14593" width="5.140625" style="4" customWidth="1"/>
    <col min="14594" max="14594" width="4.140625" style="4" customWidth="1"/>
    <col min="14595" max="14595" width="5.42578125" style="4" customWidth="1"/>
    <col min="14596" max="14596" width="22.28515625" style="4" customWidth="1"/>
    <col min="14597" max="14597" width="38.85546875" style="4" customWidth="1"/>
    <col min="14598" max="14598" width="9.28515625" style="4" customWidth="1"/>
    <col min="14599" max="14604" width="10.7109375" style="4" customWidth="1"/>
    <col min="14605" max="14848" width="9.140625" style="4"/>
    <col min="14849" max="14849" width="5.140625" style="4" customWidth="1"/>
    <col min="14850" max="14850" width="4.140625" style="4" customWidth="1"/>
    <col min="14851" max="14851" width="5.42578125" style="4" customWidth="1"/>
    <col min="14852" max="14852" width="22.28515625" style="4" customWidth="1"/>
    <col min="14853" max="14853" width="38.85546875" style="4" customWidth="1"/>
    <col min="14854" max="14854" width="9.28515625" style="4" customWidth="1"/>
    <col min="14855" max="14860" width="10.7109375" style="4" customWidth="1"/>
    <col min="14861" max="15104" width="9.140625" style="4"/>
    <col min="15105" max="15105" width="5.140625" style="4" customWidth="1"/>
    <col min="15106" max="15106" width="4.140625" style="4" customWidth="1"/>
    <col min="15107" max="15107" width="5.42578125" style="4" customWidth="1"/>
    <col min="15108" max="15108" width="22.28515625" style="4" customWidth="1"/>
    <col min="15109" max="15109" width="38.85546875" style="4" customWidth="1"/>
    <col min="15110" max="15110" width="9.28515625" style="4" customWidth="1"/>
    <col min="15111" max="15116" width="10.7109375" style="4" customWidth="1"/>
    <col min="15117" max="15360" width="9.140625" style="4"/>
    <col min="15361" max="15361" width="5.140625" style="4" customWidth="1"/>
    <col min="15362" max="15362" width="4.140625" style="4" customWidth="1"/>
    <col min="15363" max="15363" width="5.42578125" style="4" customWidth="1"/>
    <col min="15364" max="15364" width="22.28515625" style="4" customWidth="1"/>
    <col min="15365" max="15365" width="38.85546875" style="4" customWidth="1"/>
    <col min="15366" max="15366" width="9.28515625" style="4" customWidth="1"/>
    <col min="15367" max="15372" width="10.7109375" style="4" customWidth="1"/>
    <col min="15373" max="15616" width="9.140625" style="4"/>
    <col min="15617" max="15617" width="5.140625" style="4" customWidth="1"/>
    <col min="15618" max="15618" width="4.140625" style="4" customWidth="1"/>
    <col min="15619" max="15619" width="5.42578125" style="4" customWidth="1"/>
    <col min="15620" max="15620" width="22.28515625" style="4" customWidth="1"/>
    <col min="15621" max="15621" width="38.85546875" style="4" customWidth="1"/>
    <col min="15622" max="15622" width="9.28515625" style="4" customWidth="1"/>
    <col min="15623" max="15628" width="10.7109375" style="4" customWidth="1"/>
    <col min="15629" max="15872" width="9.140625" style="4"/>
    <col min="15873" max="15873" width="5.140625" style="4" customWidth="1"/>
    <col min="15874" max="15874" width="4.140625" style="4" customWidth="1"/>
    <col min="15875" max="15875" width="5.42578125" style="4" customWidth="1"/>
    <col min="15876" max="15876" width="22.28515625" style="4" customWidth="1"/>
    <col min="15877" max="15877" width="38.85546875" style="4" customWidth="1"/>
    <col min="15878" max="15878" width="9.28515625" style="4" customWidth="1"/>
    <col min="15879" max="15884" width="10.7109375" style="4" customWidth="1"/>
    <col min="15885" max="16128" width="9.140625" style="4"/>
    <col min="16129" max="16129" width="5.140625" style="4" customWidth="1"/>
    <col min="16130" max="16130" width="4.140625" style="4" customWidth="1"/>
    <col min="16131" max="16131" width="5.42578125" style="4" customWidth="1"/>
    <col min="16132" max="16132" width="22.28515625" style="4" customWidth="1"/>
    <col min="16133" max="16133" width="38.85546875" style="4" customWidth="1"/>
    <col min="16134" max="16134" width="9.28515625" style="4" customWidth="1"/>
    <col min="16135" max="16140" width="10.7109375" style="4" customWidth="1"/>
    <col min="16141" max="16384" width="9.140625" style="4"/>
  </cols>
  <sheetData>
    <row r="1" spans="1:16" ht="14.25" hidden="1" customHeight="1">
      <c r="I1" s="99" t="s">
        <v>242</v>
      </c>
      <c r="J1" s="100"/>
      <c r="K1" s="100"/>
      <c r="L1" s="100"/>
      <c r="M1" s="345"/>
    </row>
    <row r="2" spans="1:16" ht="14.25" hidden="1" customHeight="1">
      <c r="I2" s="622" t="s">
        <v>243</v>
      </c>
      <c r="J2" s="622"/>
      <c r="K2" s="622"/>
      <c r="L2" s="622"/>
      <c r="M2" s="622"/>
    </row>
    <row r="3" spans="1:16" ht="14.25" hidden="1" customHeight="1">
      <c r="I3" s="622"/>
      <c r="J3" s="622"/>
      <c r="K3" s="622"/>
      <c r="L3" s="622"/>
      <c r="M3" s="622"/>
    </row>
    <row r="5" spans="1:16" s="37" customFormat="1" ht="14.1" customHeight="1">
      <c r="A5" s="2"/>
      <c r="B5" s="2"/>
      <c r="C5" s="2"/>
      <c r="D5" s="2"/>
      <c r="E5" s="2"/>
      <c r="F5" s="2"/>
      <c r="G5" s="2"/>
      <c r="I5" s="3" t="s">
        <v>71</v>
      </c>
      <c r="J5" s="2"/>
      <c r="K5" s="2"/>
      <c r="L5" s="2"/>
      <c r="M5" s="397"/>
    </row>
    <row r="6" spans="1:16" s="37" customFormat="1" ht="14.1" customHeight="1">
      <c r="A6" s="2"/>
      <c r="B6" s="2"/>
      <c r="C6" s="2"/>
      <c r="D6" s="2"/>
      <c r="E6" s="2"/>
      <c r="F6" s="2"/>
      <c r="G6" s="2"/>
      <c r="I6" s="3" t="s">
        <v>1</v>
      </c>
      <c r="J6" s="2"/>
      <c r="K6" s="2"/>
      <c r="L6" s="2"/>
      <c r="M6" s="397"/>
    </row>
    <row r="7" spans="1:16" s="37" customFormat="1" ht="14.1" customHeight="1">
      <c r="A7" s="2"/>
      <c r="B7" s="2"/>
      <c r="C7" s="2"/>
      <c r="D7" s="2"/>
      <c r="E7" s="2"/>
      <c r="F7" s="2"/>
      <c r="G7" s="2"/>
      <c r="I7" s="38" t="s">
        <v>72</v>
      </c>
      <c r="J7" s="2"/>
      <c r="K7" s="2"/>
      <c r="L7" s="2"/>
      <c r="M7" s="397"/>
    </row>
    <row r="8" spans="1:16" s="37" customFormat="1" ht="14.1" customHeight="1">
      <c r="A8" s="2"/>
      <c r="B8" s="2"/>
      <c r="C8" s="2"/>
      <c r="D8" s="2"/>
      <c r="E8" s="2"/>
      <c r="F8" s="2"/>
      <c r="G8" s="2"/>
      <c r="I8" s="623" t="s">
        <v>618</v>
      </c>
      <c r="J8" s="623"/>
      <c r="K8" s="623"/>
      <c r="L8" s="623"/>
      <c r="M8" s="397"/>
    </row>
    <row r="9" spans="1:16" s="37" customFormat="1" ht="14.1" customHeight="1">
      <c r="A9" s="2"/>
      <c r="B9" s="2"/>
      <c r="C9" s="2"/>
      <c r="D9" s="6"/>
      <c r="E9" s="6"/>
      <c r="F9" s="6"/>
      <c r="G9" s="6"/>
      <c r="H9" s="6"/>
      <c r="I9" s="6"/>
      <c r="J9" s="6"/>
      <c r="K9" s="6"/>
      <c r="L9" s="3"/>
      <c r="M9" s="397"/>
    </row>
    <row r="10" spans="1:16" s="37" customFormat="1" ht="14.1" customHeight="1">
      <c r="A10" s="667" t="s">
        <v>73</v>
      </c>
      <c r="B10" s="667"/>
      <c r="C10" s="667"/>
      <c r="D10" s="667"/>
      <c r="E10" s="667"/>
      <c r="F10" s="667"/>
      <c r="G10" s="667"/>
      <c r="H10" s="667"/>
      <c r="I10" s="667"/>
      <c r="J10" s="667"/>
      <c r="K10" s="667"/>
      <c r="L10" s="667"/>
      <c r="M10" s="397"/>
    </row>
    <row r="11" spans="1:16" s="37" customFormat="1" ht="14.1" customHeight="1">
      <c r="A11" s="2"/>
      <c r="B11" s="2"/>
      <c r="C11" s="2"/>
      <c r="D11" s="6"/>
      <c r="E11" s="6"/>
      <c r="F11" s="6"/>
      <c r="G11" s="6"/>
      <c r="H11" s="6"/>
      <c r="I11" s="6"/>
      <c r="J11" s="6"/>
      <c r="K11" s="6"/>
      <c r="L11" s="6"/>
      <c r="M11" s="397"/>
    </row>
    <row r="12" spans="1:16" ht="29.25" customHeight="1">
      <c r="A12" s="668" t="s">
        <v>4</v>
      </c>
      <c r="B12" s="668"/>
      <c r="C12" s="669" t="s">
        <v>74</v>
      </c>
      <c r="D12" s="648" t="s">
        <v>75</v>
      </c>
      <c r="E12" s="648" t="s">
        <v>76</v>
      </c>
      <c r="F12" s="648" t="s">
        <v>77</v>
      </c>
      <c r="G12" s="648" t="s">
        <v>11</v>
      </c>
      <c r="H12" s="648" t="s">
        <v>12</v>
      </c>
      <c r="I12" s="648" t="s">
        <v>13</v>
      </c>
      <c r="J12" s="648" t="s">
        <v>14</v>
      </c>
      <c r="K12" s="648" t="s">
        <v>15</v>
      </c>
      <c r="L12" s="648" t="s">
        <v>16</v>
      </c>
      <c r="M12" s="398" t="s">
        <v>440</v>
      </c>
      <c r="N12" s="201" t="s">
        <v>471</v>
      </c>
      <c r="O12" s="201" t="s">
        <v>472</v>
      </c>
      <c r="P12" s="201" t="s">
        <v>473</v>
      </c>
    </row>
    <row r="13" spans="1:16" ht="13.5" hidden="1" customHeight="1">
      <c r="A13" s="39" t="s">
        <v>17</v>
      </c>
      <c r="B13" s="39" t="s">
        <v>18</v>
      </c>
      <c r="C13" s="669"/>
      <c r="D13" s="648" t="s">
        <v>78</v>
      </c>
      <c r="E13" s="648" t="s">
        <v>79</v>
      </c>
      <c r="F13" s="648"/>
      <c r="G13" s="648"/>
      <c r="H13" s="648"/>
      <c r="I13" s="648"/>
      <c r="J13" s="648"/>
      <c r="K13" s="648"/>
      <c r="L13" s="648"/>
      <c r="M13" s="399"/>
      <c r="N13" s="201" t="s">
        <v>471</v>
      </c>
      <c r="O13" s="201" t="s">
        <v>472</v>
      </c>
      <c r="P13" s="201" t="s">
        <v>473</v>
      </c>
    </row>
    <row r="14" spans="1:16" s="42" customFormat="1" ht="16.5" customHeight="1">
      <c r="A14" s="40" t="s">
        <v>21</v>
      </c>
      <c r="B14" s="41">
        <v>1</v>
      </c>
      <c r="C14" s="41">
        <v>127</v>
      </c>
      <c r="D14" s="663" t="s">
        <v>23</v>
      </c>
      <c r="E14" s="663"/>
      <c r="F14" s="663"/>
      <c r="G14" s="663"/>
      <c r="H14" s="663"/>
      <c r="I14" s="663"/>
      <c r="J14" s="663"/>
      <c r="K14" s="663"/>
      <c r="L14" s="663"/>
      <c r="M14" s="663"/>
      <c r="N14" s="663"/>
      <c r="O14" s="663"/>
      <c r="P14" s="663"/>
    </row>
    <row r="15" spans="1:16" s="42" customFormat="1" ht="16.5" customHeight="1">
      <c r="A15" s="654"/>
      <c r="B15" s="647"/>
      <c r="C15" s="647"/>
      <c r="D15" s="666" t="s">
        <v>80</v>
      </c>
      <c r="E15" s="43" t="s">
        <v>81</v>
      </c>
      <c r="F15" s="43" t="s">
        <v>39</v>
      </c>
      <c r="G15" s="43">
        <v>11253</v>
      </c>
      <c r="H15" s="43">
        <v>0</v>
      </c>
      <c r="I15" s="43">
        <v>0</v>
      </c>
      <c r="J15" s="43">
        <v>0</v>
      </c>
      <c r="K15" s="43">
        <v>11012</v>
      </c>
      <c r="L15" s="43">
        <v>11020</v>
      </c>
      <c r="M15" s="288">
        <v>11025</v>
      </c>
      <c r="N15" s="43">
        <v>11030</v>
      </c>
      <c r="O15" s="43">
        <v>11035</v>
      </c>
      <c r="P15" s="43">
        <v>11040</v>
      </c>
    </row>
    <row r="16" spans="1:16" s="42" customFormat="1" ht="16.5" customHeight="1">
      <c r="A16" s="654"/>
      <c r="B16" s="647"/>
      <c r="C16" s="647"/>
      <c r="D16" s="666"/>
      <c r="E16" s="43" t="s">
        <v>82</v>
      </c>
      <c r="F16" s="43" t="s">
        <v>39</v>
      </c>
      <c r="G16" s="43">
        <v>94016</v>
      </c>
      <c r="H16" s="43">
        <v>0</v>
      </c>
      <c r="I16" s="43">
        <v>0</v>
      </c>
      <c r="J16" s="43">
        <v>0</v>
      </c>
      <c r="K16" s="43">
        <v>99736</v>
      </c>
      <c r="L16" s="43">
        <v>100111</v>
      </c>
      <c r="M16" s="288">
        <v>100486</v>
      </c>
      <c r="N16" s="43">
        <v>100861</v>
      </c>
      <c r="O16" s="43">
        <v>102173</v>
      </c>
      <c r="P16" s="43">
        <v>105923</v>
      </c>
    </row>
    <row r="17" spans="1:19" s="42" customFormat="1" ht="16.5" customHeight="1">
      <c r="A17" s="654"/>
      <c r="B17" s="647"/>
      <c r="C17" s="647"/>
      <c r="D17" s="666"/>
      <c r="E17" s="43" t="s">
        <v>83</v>
      </c>
      <c r="F17" s="43" t="s">
        <v>84</v>
      </c>
      <c r="G17" s="43">
        <v>226319</v>
      </c>
      <c r="H17" s="43">
        <v>0</v>
      </c>
      <c r="I17" s="43">
        <v>0</v>
      </c>
      <c r="J17" s="43">
        <v>0</v>
      </c>
      <c r="K17" s="43">
        <v>220300</v>
      </c>
      <c r="L17" s="43">
        <v>220530</v>
      </c>
      <c r="M17" s="288">
        <v>68473</v>
      </c>
      <c r="N17" s="43">
        <v>68473</v>
      </c>
      <c r="O17" s="43">
        <v>221220</v>
      </c>
      <c r="P17" s="43">
        <v>221450</v>
      </c>
    </row>
    <row r="18" spans="1:19" s="42" customFormat="1" ht="16.5" customHeight="1">
      <c r="A18" s="654"/>
      <c r="B18" s="647"/>
      <c r="C18" s="647"/>
      <c r="D18" s="666"/>
      <c r="E18" s="43" t="s">
        <v>85</v>
      </c>
      <c r="F18" s="43" t="s">
        <v>86</v>
      </c>
      <c r="G18" s="43">
        <v>743</v>
      </c>
      <c r="H18" s="43">
        <v>0</v>
      </c>
      <c r="I18" s="43">
        <v>0</v>
      </c>
      <c r="J18" s="43">
        <v>0</v>
      </c>
      <c r="K18" s="43">
        <v>730</v>
      </c>
      <c r="L18" s="43">
        <v>735</v>
      </c>
      <c r="M18" s="288">
        <v>806</v>
      </c>
      <c r="N18" s="43">
        <v>806</v>
      </c>
      <c r="O18" s="43">
        <v>810</v>
      </c>
      <c r="P18" s="43">
        <v>810</v>
      </c>
    </row>
    <row r="19" spans="1:19" s="42" customFormat="1" ht="25.5" customHeight="1">
      <c r="A19" s="654"/>
      <c r="B19" s="647"/>
      <c r="C19" s="647"/>
      <c r="D19" s="666"/>
      <c r="E19" s="44" t="s">
        <v>87</v>
      </c>
      <c r="F19" s="45" t="s">
        <v>88</v>
      </c>
      <c r="G19" s="43">
        <v>10224.299999999999</v>
      </c>
      <c r="H19" s="43">
        <v>0</v>
      </c>
      <c r="I19" s="46">
        <v>0</v>
      </c>
      <c r="J19" s="46">
        <v>0</v>
      </c>
      <c r="K19" s="46">
        <v>0</v>
      </c>
      <c r="L19" s="46">
        <v>0</v>
      </c>
      <c r="M19" s="400">
        <v>0</v>
      </c>
      <c r="N19" s="46">
        <v>0</v>
      </c>
      <c r="O19" s="46">
        <v>0</v>
      </c>
      <c r="P19" s="46">
        <v>0</v>
      </c>
    </row>
    <row r="20" spans="1:19" ht="36" customHeight="1">
      <c r="A20" s="654"/>
      <c r="B20" s="647"/>
      <c r="C20" s="647"/>
      <c r="D20" s="44" t="s">
        <v>89</v>
      </c>
      <c r="E20" s="275" t="s">
        <v>477</v>
      </c>
      <c r="F20" s="45" t="s">
        <v>90</v>
      </c>
      <c r="G20" s="47">
        <v>0</v>
      </c>
      <c r="H20" s="47">
        <v>0</v>
      </c>
      <c r="I20" s="46">
        <v>0</v>
      </c>
      <c r="J20" s="43">
        <v>0</v>
      </c>
      <c r="K20" s="43">
        <v>22642</v>
      </c>
      <c r="L20" s="43">
        <v>23017</v>
      </c>
      <c r="M20" s="288">
        <v>23392</v>
      </c>
      <c r="N20" s="43">
        <v>23767</v>
      </c>
      <c r="O20" s="43">
        <v>24142</v>
      </c>
      <c r="P20" s="43">
        <v>24517</v>
      </c>
    </row>
    <row r="21" spans="1:19" ht="33.75" customHeight="1">
      <c r="A21" s="654"/>
      <c r="B21" s="647"/>
      <c r="C21" s="647"/>
      <c r="D21" s="44" t="s">
        <v>91</v>
      </c>
      <c r="E21" s="44" t="s">
        <v>92</v>
      </c>
      <c r="F21" s="45" t="s">
        <v>90</v>
      </c>
      <c r="G21" s="43">
        <v>0</v>
      </c>
      <c r="H21" s="43">
        <v>700</v>
      </c>
      <c r="I21" s="43">
        <v>731</v>
      </c>
      <c r="J21" s="43">
        <v>748</v>
      </c>
      <c r="K21" s="43">
        <v>766</v>
      </c>
      <c r="L21" s="43">
        <v>786</v>
      </c>
      <c r="M21" s="288">
        <v>806</v>
      </c>
      <c r="N21" s="43">
        <v>830</v>
      </c>
      <c r="O21" s="43">
        <v>856</v>
      </c>
      <c r="P21" s="43">
        <v>882</v>
      </c>
    </row>
    <row r="22" spans="1:19" ht="24.75" customHeight="1">
      <c r="A22" s="654"/>
      <c r="B22" s="647"/>
      <c r="C22" s="647"/>
      <c r="D22" s="44"/>
      <c r="E22" s="44" t="s">
        <v>87</v>
      </c>
      <c r="F22" s="45" t="s">
        <v>88</v>
      </c>
      <c r="G22" s="48">
        <v>0</v>
      </c>
      <c r="H22" s="48">
        <v>10690.6</v>
      </c>
      <c r="I22" s="48">
        <v>11267.4</v>
      </c>
      <c r="J22" s="48">
        <v>12428</v>
      </c>
      <c r="K22" s="48">
        <v>12992.8</v>
      </c>
      <c r="L22" s="48">
        <v>12992.8</v>
      </c>
      <c r="M22" s="401">
        <v>14239.8</v>
      </c>
      <c r="N22" s="51">
        <v>13654.4</v>
      </c>
      <c r="O22" s="51">
        <v>14200.6</v>
      </c>
      <c r="P22" s="51">
        <v>14768.6</v>
      </c>
    </row>
    <row r="23" spans="1:19" s="11" customFormat="1" ht="15.4" customHeight="1">
      <c r="A23" s="40" t="s">
        <v>21</v>
      </c>
      <c r="B23" s="41">
        <v>2</v>
      </c>
      <c r="C23" s="41">
        <v>127</v>
      </c>
      <c r="D23" s="645" t="s">
        <v>93</v>
      </c>
      <c r="E23" s="646"/>
      <c r="F23" s="646"/>
      <c r="G23" s="646"/>
      <c r="H23" s="646"/>
      <c r="I23" s="646"/>
      <c r="J23" s="646"/>
      <c r="K23" s="646"/>
      <c r="L23" s="646"/>
      <c r="M23" s="646"/>
      <c r="N23" s="646"/>
      <c r="O23" s="646"/>
      <c r="P23" s="646"/>
    </row>
    <row r="24" spans="1:19" s="11" customFormat="1" ht="24" customHeight="1">
      <c r="A24" s="654"/>
      <c r="B24" s="647"/>
      <c r="C24" s="647"/>
      <c r="D24" s="648" t="s">
        <v>94</v>
      </c>
      <c r="E24" s="44" t="s">
        <v>95</v>
      </c>
      <c r="F24" s="45" t="s">
        <v>96</v>
      </c>
      <c r="G24" s="45">
        <v>83143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02">
        <v>0</v>
      </c>
      <c r="N24" s="204">
        <v>0</v>
      </c>
      <c r="O24" s="204">
        <v>0</v>
      </c>
      <c r="P24" s="204">
        <v>0</v>
      </c>
    </row>
    <row r="25" spans="1:19" s="11" customFormat="1" ht="15.4" customHeight="1">
      <c r="A25" s="654"/>
      <c r="B25" s="647"/>
      <c r="C25" s="647"/>
      <c r="D25" s="648"/>
      <c r="E25" s="44" t="s">
        <v>97</v>
      </c>
      <c r="F25" s="45" t="s">
        <v>90</v>
      </c>
      <c r="G25" s="45">
        <v>163</v>
      </c>
      <c r="H25" s="45">
        <v>0</v>
      </c>
      <c r="I25" s="43">
        <v>0</v>
      </c>
      <c r="J25" s="43">
        <v>0</v>
      </c>
      <c r="K25" s="43">
        <v>0</v>
      </c>
      <c r="L25" s="43">
        <v>0</v>
      </c>
      <c r="M25" s="402">
        <v>0</v>
      </c>
      <c r="N25" s="204">
        <v>0</v>
      </c>
      <c r="O25" s="204">
        <v>0</v>
      </c>
      <c r="P25" s="204">
        <v>0</v>
      </c>
    </row>
    <row r="26" spans="1:19" s="11" customFormat="1" ht="34.5" customHeight="1">
      <c r="A26" s="654"/>
      <c r="B26" s="647"/>
      <c r="C26" s="647"/>
      <c r="D26" s="648"/>
      <c r="E26" s="44" t="s">
        <v>98</v>
      </c>
      <c r="F26" s="45" t="s">
        <v>88</v>
      </c>
      <c r="G26" s="45">
        <v>30230.1</v>
      </c>
      <c r="H26" s="45">
        <v>0</v>
      </c>
      <c r="I26" s="46">
        <v>0</v>
      </c>
      <c r="J26" s="46">
        <v>0</v>
      </c>
      <c r="K26" s="46">
        <v>0</v>
      </c>
      <c r="L26" s="46">
        <v>0</v>
      </c>
      <c r="M26" s="402">
        <v>0</v>
      </c>
      <c r="N26" s="204">
        <v>0</v>
      </c>
      <c r="O26" s="204">
        <v>0</v>
      </c>
      <c r="P26" s="204">
        <v>0</v>
      </c>
    </row>
    <row r="27" spans="1:19" ht="58.5" customHeight="1">
      <c r="A27" s="40"/>
      <c r="B27" s="41"/>
      <c r="C27" s="41"/>
      <c r="D27" s="44" t="s">
        <v>99</v>
      </c>
      <c r="E27" s="44" t="s">
        <v>97</v>
      </c>
      <c r="F27" s="45" t="s">
        <v>90</v>
      </c>
      <c r="G27" s="43">
        <v>0</v>
      </c>
      <c r="H27" s="43">
        <v>165</v>
      </c>
      <c r="I27" s="43">
        <v>165</v>
      </c>
      <c r="J27" s="43">
        <v>165</v>
      </c>
      <c r="K27" s="43">
        <v>165</v>
      </c>
      <c r="L27" s="43">
        <v>165</v>
      </c>
      <c r="M27" s="288">
        <v>165</v>
      </c>
      <c r="N27" s="43">
        <v>165</v>
      </c>
      <c r="O27" s="43">
        <v>165</v>
      </c>
      <c r="P27" s="43">
        <v>165</v>
      </c>
    </row>
    <row r="28" spans="1:19" ht="26.25" customHeight="1">
      <c r="A28" s="107"/>
      <c r="B28" s="108"/>
      <c r="C28" s="108"/>
      <c r="D28" s="49"/>
      <c r="E28" s="49" t="s">
        <v>441</v>
      </c>
      <c r="F28" s="202" t="s">
        <v>442</v>
      </c>
      <c r="G28" s="203">
        <v>0</v>
      </c>
      <c r="H28" s="203">
        <v>0</v>
      </c>
      <c r="I28" s="203">
        <v>0</v>
      </c>
      <c r="J28" s="203">
        <v>0</v>
      </c>
      <c r="K28" s="203">
        <v>41</v>
      </c>
      <c r="L28" s="203">
        <v>41</v>
      </c>
      <c r="M28" s="403">
        <v>44</v>
      </c>
      <c r="N28" s="234">
        <v>43</v>
      </c>
      <c r="O28" s="234">
        <v>44</v>
      </c>
      <c r="P28" s="378">
        <v>45</v>
      </c>
    </row>
    <row r="29" spans="1:19" ht="26.25" customHeight="1">
      <c r="A29" s="107"/>
      <c r="B29" s="108"/>
      <c r="C29" s="108"/>
      <c r="D29" s="49"/>
      <c r="E29" s="49" t="s">
        <v>82</v>
      </c>
      <c r="F29" s="202" t="s">
        <v>39</v>
      </c>
      <c r="G29" s="203">
        <v>0</v>
      </c>
      <c r="H29" s="203">
        <v>0</v>
      </c>
      <c r="I29" s="203">
        <v>0</v>
      </c>
      <c r="J29" s="203">
        <v>70600</v>
      </c>
      <c r="K29" s="203">
        <v>70650</v>
      </c>
      <c r="L29" s="203">
        <v>70650</v>
      </c>
      <c r="M29" s="403">
        <v>70700</v>
      </c>
      <c r="N29" s="234">
        <v>70720</v>
      </c>
      <c r="O29" s="234">
        <v>70730</v>
      </c>
      <c r="P29" s="378">
        <v>70750</v>
      </c>
    </row>
    <row r="30" spans="1:19" ht="42" customHeight="1">
      <c r="A30" s="40"/>
      <c r="B30" s="41"/>
      <c r="C30" s="41"/>
      <c r="D30" s="655" t="s">
        <v>100</v>
      </c>
      <c r="E30" s="49" t="s">
        <v>101</v>
      </c>
      <c r="F30" s="651" t="s">
        <v>102</v>
      </c>
      <c r="G30" s="649">
        <v>0</v>
      </c>
      <c r="H30" s="649">
        <v>0</v>
      </c>
      <c r="I30" s="649">
        <v>5</v>
      </c>
      <c r="J30" s="649">
        <v>5</v>
      </c>
      <c r="K30" s="649">
        <v>5</v>
      </c>
      <c r="L30" s="649">
        <v>5</v>
      </c>
      <c r="M30" s="664">
        <v>9</v>
      </c>
      <c r="N30" s="236">
        <v>5</v>
      </c>
      <c r="O30" s="236">
        <v>5</v>
      </c>
      <c r="P30" s="236">
        <v>5</v>
      </c>
      <c r="Q30" s="50"/>
      <c r="R30" s="50"/>
      <c r="S30" s="50"/>
    </row>
    <row r="31" spans="1:19" ht="13.5" hidden="1" customHeight="1">
      <c r="A31" s="40"/>
      <c r="B31" s="41"/>
      <c r="C31" s="41"/>
      <c r="D31" s="656"/>
      <c r="E31" s="49" t="s">
        <v>103</v>
      </c>
      <c r="F31" s="652"/>
      <c r="G31" s="650"/>
      <c r="H31" s="650"/>
      <c r="I31" s="650"/>
      <c r="J31" s="650"/>
      <c r="K31" s="650"/>
      <c r="L31" s="650"/>
      <c r="M31" s="665"/>
      <c r="N31" s="201"/>
      <c r="O31" s="201"/>
      <c r="P31" s="201"/>
      <c r="Q31" s="50"/>
      <c r="R31" s="50"/>
      <c r="S31" s="50"/>
    </row>
    <row r="32" spans="1:19" ht="16.5" hidden="1" customHeight="1">
      <c r="A32" s="40"/>
      <c r="B32" s="41"/>
      <c r="C32" s="41"/>
      <c r="D32" s="656"/>
      <c r="E32" s="51" t="s">
        <v>104</v>
      </c>
      <c r="F32" s="652"/>
      <c r="G32" s="52">
        <v>0</v>
      </c>
      <c r="H32" s="52">
        <v>0</v>
      </c>
      <c r="I32" s="52">
        <v>2</v>
      </c>
      <c r="J32" s="52">
        <v>2</v>
      </c>
      <c r="K32" s="52">
        <v>2</v>
      </c>
      <c r="L32" s="52">
        <v>2</v>
      </c>
      <c r="M32" s="401"/>
      <c r="N32" s="201"/>
      <c r="O32" s="201"/>
      <c r="P32" s="201"/>
      <c r="Q32" s="50"/>
      <c r="R32" s="50"/>
      <c r="S32" s="50"/>
    </row>
    <row r="33" spans="1:19" ht="14.25" hidden="1" customHeight="1">
      <c r="A33" s="40"/>
      <c r="B33" s="41"/>
      <c r="C33" s="41"/>
      <c r="D33" s="657"/>
      <c r="E33" s="51" t="s">
        <v>105</v>
      </c>
      <c r="F33" s="652"/>
      <c r="G33" s="52">
        <v>0</v>
      </c>
      <c r="H33" s="52">
        <v>0</v>
      </c>
      <c r="I33" s="52">
        <v>2</v>
      </c>
      <c r="J33" s="46">
        <v>2</v>
      </c>
      <c r="K33" s="46">
        <v>2</v>
      </c>
      <c r="L33" s="46">
        <v>2</v>
      </c>
      <c r="M33" s="401"/>
      <c r="N33" s="201"/>
      <c r="O33" s="201"/>
      <c r="P33" s="201"/>
      <c r="Q33" s="50"/>
      <c r="R33" s="50"/>
      <c r="S33" s="50"/>
    </row>
    <row r="34" spans="1:19" ht="39.75" customHeight="1">
      <c r="A34" s="40"/>
      <c r="B34" s="41"/>
      <c r="C34" s="41"/>
      <c r="D34" s="53" t="s">
        <v>100</v>
      </c>
      <c r="E34" s="56" t="s">
        <v>106</v>
      </c>
      <c r="F34" s="652"/>
      <c r="G34" s="54">
        <v>0</v>
      </c>
      <c r="H34" s="55">
        <v>0</v>
      </c>
      <c r="I34" s="52">
        <v>12</v>
      </c>
      <c r="J34" s="46">
        <v>11</v>
      </c>
      <c r="K34" s="46">
        <v>12</v>
      </c>
      <c r="L34" s="46">
        <v>12</v>
      </c>
      <c r="M34" s="401">
        <v>12</v>
      </c>
      <c r="N34" s="51">
        <v>12</v>
      </c>
      <c r="O34" s="51">
        <v>12</v>
      </c>
      <c r="P34" s="51">
        <v>12</v>
      </c>
      <c r="Q34" s="50"/>
      <c r="R34" s="50"/>
      <c r="S34" s="50"/>
    </row>
    <row r="35" spans="1:19" ht="39.75" customHeight="1">
      <c r="A35" s="40"/>
      <c r="B35" s="41"/>
      <c r="C35" s="41"/>
      <c r="D35" s="56" t="s">
        <v>100</v>
      </c>
      <c r="E35" s="56" t="s">
        <v>107</v>
      </c>
      <c r="F35" s="653"/>
      <c r="G35" s="52">
        <v>0</v>
      </c>
      <c r="H35" s="52">
        <v>0</v>
      </c>
      <c r="I35" s="57">
        <v>1755</v>
      </c>
      <c r="J35" s="46">
        <v>1650</v>
      </c>
      <c r="K35" s="46">
        <v>1650</v>
      </c>
      <c r="L35" s="46">
        <v>1650</v>
      </c>
      <c r="M35" s="401">
        <v>1882</v>
      </c>
      <c r="N35" s="51">
        <v>1650</v>
      </c>
      <c r="O35" s="51">
        <v>1650</v>
      </c>
      <c r="P35" s="51">
        <v>1650</v>
      </c>
      <c r="Q35" s="50"/>
      <c r="R35" s="50"/>
      <c r="S35" s="50"/>
    </row>
    <row r="36" spans="1:19" ht="35.25" customHeight="1">
      <c r="A36" s="40"/>
      <c r="B36" s="41"/>
      <c r="C36" s="41"/>
      <c r="D36" s="58"/>
      <c r="E36" s="44" t="s">
        <v>98</v>
      </c>
      <c r="F36" s="45" t="s">
        <v>88</v>
      </c>
      <c r="G36" s="59" t="s">
        <v>108</v>
      </c>
      <c r="H36" s="60">
        <v>29027.200000000001</v>
      </c>
      <c r="I36" s="60">
        <v>28489.8</v>
      </c>
      <c r="J36" s="60">
        <v>29772.7</v>
      </c>
      <c r="K36" s="60">
        <v>29658.6</v>
      </c>
      <c r="L36" s="296">
        <v>30242.9</v>
      </c>
      <c r="M36" s="404">
        <v>31533.3</v>
      </c>
      <c r="N36" s="60">
        <v>30350.3</v>
      </c>
      <c r="O36" s="60">
        <v>31564.3</v>
      </c>
      <c r="P36" s="60">
        <v>32826.9</v>
      </c>
      <c r="Q36" s="50"/>
      <c r="R36" s="50"/>
      <c r="S36" s="50"/>
    </row>
    <row r="37" spans="1:19" ht="15.4" customHeight="1">
      <c r="A37" s="40" t="s">
        <v>21</v>
      </c>
      <c r="B37" s="41">
        <v>3</v>
      </c>
      <c r="C37" s="41">
        <v>127</v>
      </c>
      <c r="D37" s="645" t="s">
        <v>43</v>
      </c>
      <c r="E37" s="646"/>
      <c r="F37" s="646"/>
      <c r="G37" s="646"/>
      <c r="H37" s="646"/>
      <c r="I37" s="646"/>
      <c r="J37" s="646"/>
      <c r="K37" s="646"/>
      <c r="L37" s="646"/>
      <c r="M37" s="646"/>
      <c r="N37" s="646"/>
      <c r="O37" s="646"/>
      <c r="P37" s="646"/>
    </row>
    <row r="38" spans="1:19" ht="15.4" customHeight="1">
      <c r="A38" s="654"/>
      <c r="B38" s="647"/>
      <c r="C38" s="647"/>
      <c r="D38" s="648" t="s">
        <v>109</v>
      </c>
      <c r="E38" s="45" t="s">
        <v>110</v>
      </c>
      <c r="F38" s="45" t="s">
        <v>39</v>
      </c>
      <c r="G38" s="45">
        <v>9365</v>
      </c>
      <c r="H38" s="45">
        <v>9369</v>
      </c>
      <c r="I38" s="45">
        <v>10222</v>
      </c>
      <c r="J38" s="45">
        <v>10589</v>
      </c>
      <c r="K38" s="45">
        <v>10900</v>
      </c>
      <c r="L38" s="45">
        <v>11100</v>
      </c>
      <c r="M38" s="401">
        <v>11100</v>
      </c>
      <c r="N38" s="51">
        <v>11500</v>
      </c>
      <c r="O38" s="51">
        <v>11700</v>
      </c>
      <c r="P38" s="51">
        <v>11900</v>
      </c>
    </row>
    <row r="39" spans="1:19" ht="15.4" customHeight="1">
      <c r="A39" s="654"/>
      <c r="B39" s="647"/>
      <c r="C39" s="647"/>
      <c r="D39" s="648"/>
      <c r="E39" s="45" t="s">
        <v>111</v>
      </c>
      <c r="F39" s="45" t="s">
        <v>90</v>
      </c>
      <c r="G39" s="45">
        <v>160</v>
      </c>
      <c r="H39" s="45">
        <v>177</v>
      </c>
      <c r="I39" s="45">
        <v>185</v>
      </c>
      <c r="J39" s="45">
        <v>234</v>
      </c>
      <c r="K39" s="45">
        <v>236</v>
      </c>
      <c r="L39" s="45">
        <v>238</v>
      </c>
      <c r="M39" s="401">
        <v>574</v>
      </c>
      <c r="N39" s="51">
        <v>574</v>
      </c>
      <c r="O39" s="51">
        <v>575</v>
      </c>
      <c r="P39" s="51">
        <v>576</v>
      </c>
    </row>
    <row r="40" spans="1:19" ht="15.4" customHeight="1">
      <c r="A40" s="654"/>
      <c r="B40" s="647"/>
      <c r="C40" s="647"/>
      <c r="D40" s="648"/>
      <c r="E40" s="45" t="s">
        <v>112</v>
      </c>
      <c r="F40" s="45" t="s">
        <v>90</v>
      </c>
      <c r="G40" s="45">
        <v>16</v>
      </c>
      <c r="H40" s="45">
        <v>17</v>
      </c>
      <c r="I40" s="45">
        <v>21</v>
      </c>
      <c r="J40" s="45">
        <v>26</v>
      </c>
      <c r="K40" s="45">
        <v>26</v>
      </c>
      <c r="L40" s="45">
        <v>26</v>
      </c>
      <c r="M40" s="401">
        <v>26</v>
      </c>
      <c r="N40" s="51">
        <v>26</v>
      </c>
      <c r="O40" s="51">
        <v>26</v>
      </c>
      <c r="P40" s="51">
        <v>26</v>
      </c>
    </row>
    <row r="41" spans="1:19" ht="25.5" customHeight="1">
      <c r="A41" s="654"/>
      <c r="B41" s="647"/>
      <c r="C41" s="647"/>
      <c r="D41" s="648"/>
      <c r="E41" s="44" t="s">
        <v>113</v>
      </c>
      <c r="F41" s="45" t="s">
        <v>90</v>
      </c>
      <c r="G41" s="45">
        <v>720</v>
      </c>
      <c r="H41" s="45">
        <v>725</v>
      </c>
      <c r="I41" s="45">
        <v>725</v>
      </c>
      <c r="J41" s="45">
        <v>884</v>
      </c>
      <c r="K41" s="45">
        <v>930</v>
      </c>
      <c r="L41" s="45">
        <v>930</v>
      </c>
      <c r="M41" s="401">
        <v>930</v>
      </c>
      <c r="N41" s="51">
        <v>930</v>
      </c>
      <c r="O41" s="51">
        <v>930</v>
      </c>
      <c r="P41" s="51">
        <v>930</v>
      </c>
    </row>
    <row r="42" spans="1:19" ht="21.75" customHeight="1">
      <c r="A42" s="654"/>
      <c r="B42" s="647"/>
      <c r="C42" s="647"/>
      <c r="D42" s="648"/>
      <c r="E42" s="44" t="s">
        <v>114</v>
      </c>
      <c r="F42" s="45" t="s">
        <v>90</v>
      </c>
      <c r="G42" s="45">
        <v>4498</v>
      </c>
      <c r="H42" s="45">
        <v>4634</v>
      </c>
      <c r="I42" s="45">
        <v>4754</v>
      </c>
      <c r="J42" s="45">
        <v>4927</v>
      </c>
      <c r="K42" s="45">
        <v>5043</v>
      </c>
      <c r="L42" s="45">
        <v>5163</v>
      </c>
      <c r="M42" s="401">
        <v>5283</v>
      </c>
      <c r="N42" s="51">
        <v>5403</v>
      </c>
      <c r="O42" s="51">
        <v>5523</v>
      </c>
      <c r="P42" s="51">
        <v>5643</v>
      </c>
    </row>
    <row r="43" spans="1:19" ht="25.5" customHeight="1">
      <c r="A43" s="654"/>
      <c r="B43" s="647"/>
      <c r="C43" s="647"/>
      <c r="D43" s="648"/>
      <c r="E43" s="44" t="s">
        <v>115</v>
      </c>
      <c r="F43" s="45" t="s">
        <v>90</v>
      </c>
      <c r="G43" s="45">
        <v>90</v>
      </c>
      <c r="H43" s="45">
        <v>95</v>
      </c>
      <c r="I43" s="45">
        <v>95</v>
      </c>
      <c r="J43" s="45">
        <v>95</v>
      </c>
      <c r="K43" s="45">
        <v>95</v>
      </c>
      <c r="L43" s="45">
        <v>95</v>
      </c>
      <c r="M43" s="401">
        <v>95</v>
      </c>
      <c r="N43" s="51">
        <v>95</v>
      </c>
      <c r="O43" s="51">
        <v>95</v>
      </c>
      <c r="P43" s="51">
        <v>95</v>
      </c>
    </row>
    <row r="44" spans="1:19" ht="23.25" customHeight="1">
      <c r="A44" s="654"/>
      <c r="B44" s="647"/>
      <c r="C44" s="647"/>
      <c r="D44" s="648"/>
      <c r="E44" s="44" t="s">
        <v>116</v>
      </c>
      <c r="F44" s="45" t="s">
        <v>90</v>
      </c>
      <c r="G44" s="45">
        <v>20</v>
      </c>
      <c r="H44" s="45">
        <v>25</v>
      </c>
      <c r="I44" s="45">
        <v>25</v>
      </c>
      <c r="J44" s="45">
        <v>25</v>
      </c>
      <c r="K44" s="45">
        <v>25</v>
      </c>
      <c r="L44" s="45">
        <v>25</v>
      </c>
      <c r="M44" s="401">
        <v>26</v>
      </c>
      <c r="N44" s="51">
        <v>26</v>
      </c>
      <c r="O44" s="51">
        <v>27</v>
      </c>
      <c r="P44" s="51">
        <v>27</v>
      </c>
    </row>
    <row r="45" spans="1:19" ht="25.5" customHeight="1">
      <c r="A45" s="654"/>
      <c r="B45" s="647"/>
      <c r="C45" s="647"/>
      <c r="D45" s="648"/>
      <c r="E45" s="44" t="s">
        <v>98</v>
      </c>
      <c r="F45" s="45" t="s">
        <v>88</v>
      </c>
      <c r="G45" s="45">
        <v>2958.1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01">
        <v>0</v>
      </c>
      <c r="N45" s="51">
        <v>0</v>
      </c>
      <c r="O45" s="51">
        <v>0</v>
      </c>
      <c r="P45" s="51">
        <v>0</v>
      </c>
    </row>
    <row r="46" spans="1:19" ht="36.75" customHeight="1">
      <c r="A46" s="654"/>
      <c r="B46" s="647"/>
      <c r="C46" s="647"/>
      <c r="D46" s="44" t="s">
        <v>117</v>
      </c>
      <c r="E46" s="61" t="s">
        <v>118</v>
      </c>
      <c r="F46" s="45" t="s">
        <v>39</v>
      </c>
      <c r="G46" s="45">
        <v>9365</v>
      </c>
      <c r="H46" s="45">
        <v>9369</v>
      </c>
      <c r="I46" s="45">
        <v>10222</v>
      </c>
      <c r="J46" s="45">
        <v>10589</v>
      </c>
      <c r="K46" s="45">
        <v>10900</v>
      </c>
      <c r="L46" s="45">
        <v>11100</v>
      </c>
      <c r="M46" s="401">
        <v>11300</v>
      </c>
      <c r="N46" s="51">
        <v>11500</v>
      </c>
      <c r="O46" s="51">
        <v>11700</v>
      </c>
      <c r="P46" s="51">
        <v>11900</v>
      </c>
    </row>
    <row r="47" spans="1:19" ht="37.5" customHeight="1">
      <c r="A47" s="654"/>
      <c r="B47" s="647"/>
      <c r="C47" s="647"/>
      <c r="D47" s="44" t="s">
        <v>119</v>
      </c>
      <c r="E47" s="61" t="s">
        <v>120</v>
      </c>
      <c r="F47" s="45" t="s">
        <v>90</v>
      </c>
      <c r="G47" s="62">
        <v>16</v>
      </c>
      <c r="H47" s="62">
        <v>17</v>
      </c>
      <c r="I47" s="62">
        <v>21</v>
      </c>
      <c r="J47" s="43">
        <v>26</v>
      </c>
      <c r="K47" s="43">
        <v>26</v>
      </c>
      <c r="L47" s="43">
        <v>26</v>
      </c>
      <c r="M47" s="401">
        <v>26</v>
      </c>
      <c r="N47" s="51">
        <v>26</v>
      </c>
      <c r="O47" s="51">
        <v>26</v>
      </c>
      <c r="P47" s="51">
        <v>26</v>
      </c>
    </row>
    <row r="48" spans="1:19" ht="23.85" customHeight="1">
      <c r="A48" s="40"/>
      <c r="B48" s="647"/>
      <c r="C48" s="647"/>
      <c r="D48" s="44"/>
      <c r="E48" s="44" t="s">
        <v>98</v>
      </c>
      <c r="F48" s="45" t="s">
        <v>88</v>
      </c>
      <c r="G48" s="48">
        <v>0</v>
      </c>
      <c r="H48" s="48">
        <v>3379.7</v>
      </c>
      <c r="I48" s="45">
        <v>5347</v>
      </c>
      <c r="J48" s="45">
        <v>5766.2</v>
      </c>
      <c r="K48" s="45">
        <v>6318.8</v>
      </c>
      <c r="L48" s="45">
        <v>6878.1</v>
      </c>
      <c r="M48" s="401">
        <v>6511.4</v>
      </c>
      <c r="N48" s="51">
        <v>6888.1</v>
      </c>
      <c r="O48" s="51">
        <v>7163.6</v>
      </c>
      <c r="P48" s="51">
        <v>7450.1</v>
      </c>
    </row>
    <row r="49" spans="1:16" ht="15.4" customHeight="1">
      <c r="A49" s="40" t="s">
        <v>21</v>
      </c>
      <c r="B49" s="41">
        <v>4</v>
      </c>
      <c r="C49" s="41">
        <v>127</v>
      </c>
      <c r="D49" s="645" t="s">
        <v>50</v>
      </c>
      <c r="E49" s="646"/>
      <c r="F49" s="646"/>
      <c r="G49" s="646"/>
      <c r="H49" s="646"/>
      <c r="I49" s="646"/>
      <c r="J49" s="646"/>
      <c r="K49" s="646"/>
      <c r="L49" s="646"/>
      <c r="M49" s="646"/>
      <c r="N49" s="646"/>
      <c r="O49" s="646"/>
      <c r="P49" s="646"/>
    </row>
    <row r="50" spans="1:16" ht="15.4" customHeight="1">
      <c r="A50" s="40"/>
      <c r="B50" s="647"/>
      <c r="C50" s="647"/>
      <c r="D50" s="648" t="s">
        <v>123</v>
      </c>
      <c r="E50" s="44" t="s">
        <v>121</v>
      </c>
      <c r="F50" s="45" t="s">
        <v>39</v>
      </c>
      <c r="G50" s="45">
        <v>4300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01">
        <v>0</v>
      </c>
      <c r="N50" s="51">
        <v>0</v>
      </c>
      <c r="O50" s="51">
        <v>0</v>
      </c>
      <c r="P50" s="51">
        <v>0</v>
      </c>
    </row>
    <row r="51" spans="1:16" ht="24.75" customHeight="1">
      <c r="A51" s="40"/>
      <c r="B51" s="647"/>
      <c r="C51" s="647"/>
      <c r="D51" s="648"/>
      <c r="E51" s="44" t="s">
        <v>122</v>
      </c>
      <c r="F51" s="45" t="s">
        <v>90</v>
      </c>
      <c r="G51" s="45">
        <v>5</v>
      </c>
      <c r="H51" s="43">
        <v>0</v>
      </c>
      <c r="I51" s="43">
        <v>0</v>
      </c>
      <c r="J51" s="43">
        <v>5</v>
      </c>
      <c r="K51" s="43">
        <v>5</v>
      </c>
      <c r="L51" s="43">
        <v>5</v>
      </c>
      <c r="M51" s="401">
        <v>5</v>
      </c>
      <c r="N51" s="51">
        <v>5</v>
      </c>
      <c r="O51" s="51">
        <v>5</v>
      </c>
      <c r="P51" s="51">
        <v>5</v>
      </c>
    </row>
    <row r="52" spans="1:16" ht="39" hidden="1" customHeight="1">
      <c r="A52" s="40"/>
      <c r="B52" s="647"/>
      <c r="C52" s="647"/>
      <c r="D52" s="648"/>
      <c r="E52" s="44"/>
      <c r="F52" s="45"/>
      <c r="G52" s="45"/>
      <c r="H52" s="43"/>
      <c r="I52" s="43"/>
      <c r="J52" s="43"/>
      <c r="K52" s="43"/>
      <c r="L52" s="43"/>
      <c r="M52" s="401"/>
      <c r="N52" s="201"/>
      <c r="O52" s="201"/>
      <c r="P52" s="201"/>
    </row>
    <row r="53" spans="1:16" ht="42.75" customHeight="1">
      <c r="A53" s="40"/>
      <c r="B53" s="647"/>
      <c r="C53" s="647"/>
      <c r="D53" s="648"/>
      <c r="E53" s="44" t="s">
        <v>98</v>
      </c>
      <c r="F53" s="45" t="s">
        <v>88</v>
      </c>
      <c r="G53" s="45">
        <v>1960.1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01">
        <v>0</v>
      </c>
      <c r="N53" s="51">
        <v>0</v>
      </c>
      <c r="O53" s="51">
        <v>0</v>
      </c>
      <c r="P53" s="51">
        <v>0</v>
      </c>
    </row>
    <row r="54" spans="1:16" ht="14.45" customHeight="1">
      <c r="A54" s="658"/>
      <c r="B54" s="659"/>
      <c r="C54" s="659"/>
      <c r="D54" s="660" t="s">
        <v>487</v>
      </c>
      <c r="E54" s="237" t="s">
        <v>489</v>
      </c>
      <c r="F54" s="45" t="s">
        <v>90</v>
      </c>
      <c r="G54" s="43">
        <v>0</v>
      </c>
      <c r="H54" s="43">
        <v>17</v>
      </c>
      <c r="I54" s="43">
        <v>31</v>
      </c>
      <c r="J54" s="43">
        <v>18</v>
      </c>
      <c r="K54" s="43">
        <v>30</v>
      </c>
      <c r="L54" s="288">
        <v>20</v>
      </c>
      <c r="M54" s="288">
        <v>31</v>
      </c>
      <c r="N54" s="288">
        <v>31</v>
      </c>
      <c r="O54" s="288">
        <v>31</v>
      </c>
      <c r="P54" s="288">
        <v>32</v>
      </c>
    </row>
    <row r="55" spans="1:16" ht="27" customHeight="1">
      <c r="A55" s="658"/>
      <c r="B55" s="659"/>
      <c r="C55" s="659"/>
      <c r="D55" s="661"/>
      <c r="E55" s="237" t="s">
        <v>488</v>
      </c>
      <c r="F55" s="45" t="s">
        <v>90</v>
      </c>
      <c r="G55" s="43">
        <v>17</v>
      </c>
      <c r="H55" s="43">
        <v>0</v>
      </c>
      <c r="I55" s="43">
        <v>0</v>
      </c>
      <c r="J55" s="43">
        <v>0</v>
      </c>
      <c r="K55" s="43">
        <v>20</v>
      </c>
      <c r="L55" s="288">
        <v>10</v>
      </c>
      <c r="M55" s="288">
        <v>20</v>
      </c>
      <c r="N55" s="288">
        <v>20</v>
      </c>
      <c r="O55" s="288">
        <v>20</v>
      </c>
      <c r="P55" s="288">
        <v>25</v>
      </c>
    </row>
    <row r="56" spans="1:16" ht="67.5" customHeight="1">
      <c r="A56" s="658"/>
      <c r="B56" s="659"/>
      <c r="C56" s="659"/>
      <c r="D56" s="662"/>
      <c r="E56" s="44" t="s">
        <v>98</v>
      </c>
      <c r="F56" s="45" t="s">
        <v>88</v>
      </c>
      <c r="G56" s="48">
        <v>0</v>
      </c>
      <c r="H56" s="48">
        <v>1896.9</v>
      </c>
      <c r="I56" s="43">
        <v>1966.3</v>
      </c>
      <c r="J56" s="43">
        <v>2548.6</v>
      </c>
      <c r="K56" s="43">
        <v>2860</v>
      </c>
      <c r="L56" s="43">
        <v>3274.3</v>
      </c>
      <c r="M56" s="401">
        <v>3566.7</v>
      </c>
      <c r="N56" s="51">
        <v>3209.3</v>
      </c>
      <c r="O56" s="51">
        <v>3337.7</v>
      </c>
      <c r="P56" s="51">
        <v>3471.2</v>
      </c>
    </row>
    <row r="57" spans="1:16" ht="15.4" customHeight="1">
      <c r="A57" s="40" t="s">
        <v>21</v>
      </c>
      <c r="B57" s="41">
        <v>5</v>
      </c>
      <c r="C57" s="41">
        <v>127</v>
      </c>
      <c r="D57" s="645" t="s">
        <v>53</v>
      </c>
      <c r="E57" s="646"/>
      <c r="F57" s="646"/>
      <c r="G57" s="646"/>
      <c r="H57" s="646"/>
      <c r="I57" s="646"/>
      <c r="J57" s="646"/>
      <c r="K57" s="646"/>
      <c r="L57" s="646"/>
      <c r="M57" s="646"/>
      <c r="N57" s="646"/>
      <c r="O57" s="646"/>
      <c r="P57" s="646"/>
    </row>
    <row r="58" spans="1:16" ht="44.25" customHeight="1">
      <c r="A58" s="654"/>
      <c r="B58" s="647"/>
      <c r="C58" s="647"/>
      <c r="D58" s="648" t="s">
        <v>124</v>
      </c>
      <c r="E58" s="246" t="s">
        <v>490</v>
      </c>
      <c r="F58" s="45" t="s">
        <v>39</v>
      </c>
      <c r="G58" s="45">
        <v>637</v>
      </c>
      <c r="H58" s="45">
        <v>0</v>
      </c>
      <c r="I58" s="45">
        <v>0</v>
      </c>
      <c r="J58" s="45">
        <v>0</v>
      </c>
      <c r="K58" s="45">
        <v>2000</v>
      </c>
      <c r="L58" s="45">
        <v>2200</v>
      </c>
      <c r="M58" s="405">
        <v>0</v>
      </c>
      <c r="N58" s="45">
        <v>10</v>
      </c>
      <c r="O58" s="45">
        <v>15</v>
      </c>
      <c r="P58" s="45">
        <v>15</v>
      </c>
    </row>
    <row r="59" spans="1:16" ht="28.5" customHeight="1">
      <c r="A59" s="654"/>
      <c r="B59" s="647"/>
      <c r="C59" s="647"/>
      <c r="D59" s="648"/>
      <c r="E59" s="247" t="s">
        <v>491</v>
      </c>
      <c r="F59" s="45" t="s">
        <v>90</v>
      </c>
      <c r="G59" s="45">
        <v>23</v>
      </c>
      <c r="H59" s="45">
        <v>0</v>
      </c>
      <c r="I59" s="45">
        <v>0</v>
      </c>
      <c r="J59" s="45">
        <v>0</v>
      </c>
      <c r="K59" s="45">
        <v>580</v>
      </c>
      <c r="L59" s="45">
        <v>1280</v>
      </c>
      <c r="M59" s="405">
        <v>0</v>
      </c>
      <c r="N59" s="45">
        <v>0</v>
      </c>
      <c r="O59" s="45">
        <v>10</v>
      </c>
      <c r="P59" s="45">
        <v>10</v>
      </c>
    </row>
    <row r="60" spans="1:16" ht="33.75" customHeight="1">
      <c r="A60" s="654"/>
      <c r="B60" s="647"/>
      <c r="C60" s="647"/>
      <c r="D60" s="648"/>
      <c r="E60" s="44" t="s">
        <v>98</v>
      </c>
      <c r="F60" s="45" t="s">
        <v>88</v>
      </c>
      <c r="G60" s="63">
        <v>751</v>
      </c>
      <c r="H60" s="63">
        <v>0</v>
      </c>
      <c r="I60" s="63">
        <v>0</v>
      </c>
      <c r="J60" s="63">
        <v>0</v>
      </c>
      <c r="K60" s="63">
        <v>0</v>
      </c>
      <c r="L60" s="63">
        <v>0</v>
      </c>
      <c r="M60" s="406">
        <v>0</v>
      </c>
      <c r="N60" s="63">
        <v>0</v>
      </c>
      <c r="O60" s="63">
        <v>0</v>
      </c>
      <c r="P60" s="63">
        <v>0</v>
      </c>
    </row>
    <row r="61" spans="1:16" ht="15.4" customHeight="1">
      <c r="A61" s="40"/>
      <c r="B61" s="647"/>
      <c r="C61" s="647"/>
      <c r="D61" s="648" t="s">
        <v>125</v>
      </c>
      <c r="E61" s="45" t="s">
        <v>82</v>
      </c>
      <c r="F61" s="45" t="s">
        <v>90</v>
      </c>
      <c r="G61" s="45">
        <v>0</v>
      </c>
      <c r="H61" s="45">
        <v>640</v>
      </c>
      <c r="I61" s="45">
        <v>1235</v>
      </c>
      <c r="J61" s="45">
        <v>640</v>
      </c>
      <c r="K61" s="45">
        <v>0</v>
      </c>
      <c r="L61" s="45">
        <v>0</v>
      </c>
      <c r="M61" s="405">
        <v>0</v>
      </c>
      <c r="N61" s="45">
        <v>0</v>
      </c>
      <c r="O61" s="45">
        <v>0</v>
      </c>
      <c r="P61" s="45">
        <v>0</v>
      </c>
    </row>
    <row r="62" spans="1:16" ht="29.85" customHeight="1">
      <c r="A62" s="64"/>
      <c r="B62" s="647"/>
      <c r="C62" s="647"/>
      <c r="D62" s="648"/>
      <c r="E62" s="44" t="s">
        <v>98</v>
      </c>
      <c r="F62" s="45" t="s">
        <v>88</v>
      </c>
      <c r="G62" s="48">
        <v>0</v>
      </c>
      <c r="H62" s="48">
        <v>790.6</v>
      </c>
      <c r="I62" s="63">
        <v>838.4</v>
      </c>
      <c r="J62" s="63">
        <v>153.4</v>
      </c>
      <c r="K62" s="63">
        <v>0</v>
      </c>
      <c r="L62" s="63">
        <v>0</v>
      </c>
      <c r="M62" s="406">
        <v>0</v>
      </c>
      <c r="N62" s="63">
        <v>0</v>
      </c>
      <c r="O62" s="63">
        <v>0</v>
      </c>
      <c r="P62" s="63">
        <v>0</v>
      </c>
    </row>
    <row r="63" spans="1:16" ht="15.4" customHeight="1">
      <c r="A63" s="615" t="s">
        <v>21</v>
      </c>
      <c r="B63" s="612">
        <v>6</v>
      </c>
      <c r="C63" s="612">
        <v>127</v>
      </c>
      <c r="D63" s="645" t="s">
        <v>56</v>
      </c>
      <c r="E63" s="646"/>
      <c r="F63" s="646"/>
      <c r="G63" s="646"/>
      <c r="H63" s="646"/>
      <c r="I63" s="646"/>
      <c r="J63" s="646"/>
      <c r="K63" s="646"/>
      <c r="L63" s="646"/>
      <c r="M63" s="646"/>
      <c r="N63" s="646"/>
      <c r="O63" s="646"/>
      <c r="P63" s="646"/>
    </row>
    <row r="64" spans="1:16" ht="37.5" customHeight="1">
      <c r="A64" s="614"/>
      <c r="B64" s="612"/>
      <c r="C64" s="612"/>
      <c r="D64" s="613" t="s">
        <v>343</v>
      </c>
      <c r="E64" s="613" t="s">
        <v>608</v>
      </c>
      <c r="F64" s="45" t="s">
        <v>88</v>
      </c>
      <c r="G64" s="48">
        <v>0</v>
      </c>
      <c r="H64" s="48">
        <v>0</v>
      </c>
      <c r="I64" s="63">
        <v>0</v>
      </c>
      <c r="J64" s="63">
        <v>0</v>
      </c>
      <c r="K64" s="63">
        <v>0</v>
      </c>
      <c r="L64" s="63">
        <v>0</v>
      </c>
      <c r="M64" s="406">
        <v>50</v>
      </c>
      <c r="N64" s="63">
        <v>50</v>
      </c>
      <c r="O64" s="63">
        <v>50</v>
      </c>
      <c r="P64" s="63">
        <v>50</v>
      </c>
    </row>
    <row r="65" spans="5:10" ht="14.45" customHeight="1">
      <c r="E65" s="65"/>
    </row>
    <row r="66" spans="5:10" ht="15.4" customHeight="1"/>
    <row r="67" spans="5:10" ht="15.4" customHeight="1"/>
    <row r="69" spans="5:10" ht="14.45" customHeight="1">
      <c r="J69" s="207"/>
    </row>
  </sheetData>
  <sheetProtection selectLockedCells="1" selectUnlockedCells="1"/>
  <mergeCells count="61">
    <mergeCell ref="I8:L8"/>
    <mergeCell ref="A10:L10"/>
    <mergeCell ref="A12:B12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B20:B22"/>
    <mergeCell ref="C20:C22"/>
    <mergeCell ref="D14:P14"/>
    <mergeCell ref="M30:M31"/>
    <mergeCell ref="A15:A19"/>
    <mergeCell ref="B15:B19"/>
    <mergeCell ref="A24:A26"/>
    <mergeCell ref="B24:B26"/>
    <mergeCell ref="C24:C26"/>
    <mergeCell ref="D24:D26"/>
    <mergeCell ref="D23:P23"/>
    <mergeCell ref="D15:D19"/>
    <mergeCell ref="A20:A22"/>
    <mergeCell ref="A58:A60"/>
    <mergeCell ref="B58:B60"/>
    <mergeCell ref="C58:C60"/>
    <mergeCell ref="D58:D60"/>
    <mergeCell ref="D57:P57"/>
    <mergeCell ref="A54:A56"/>
    <mergeCell ref="B54:B56"/>
    <mergeCell ref="C54:C56"/>
    <mergeCell ref="D54:D56"/>
    <mergeCell ref="A46:A47"/>
    <mergeCell ref="B46:B48"/>
    <mergeCell ref="C46:C48"/>
    <mergeCell ref="B50:B53"/>
    <mergeCell ref="C50:C53"/>
    <mergeCell ref="A38:A45"/>
    <mergeCell ref="B38:B45"/>
    <mergeCell ref="C38:C45"/>
    <mergeCell ref="D38:D45"/>
    <mergeCell ref="D30:D33"/>
    <mergeCell ref="D63:P63"/>
    <mergeCell ref="I2:M3"/>
    <mergeCell ref="B61:B62"/>
    <mergeCell ref="C61:C62"/>
    <mergeCell ref="D61:D62"/>
    <mergeCell ref="D50:D53"/>
    <mergeCell ref="K30:K31"/>
    <mergeCell ref="L30:L31"/>
    <mergeCell ref="F30:F35"/>
    <mergeCell ref="G30:G31"/>
    <mergeCell ref="H30:H31"/>
    <mergeCell ref="I30:I31"/>
    <mergeCell ref="J30:J31"/>
    <mergeCell ref="D37:P37"/>
    <mergeCell ref="D49:P49"/>
    <mergeCell ref="C15:C19"/>
  </mergeCells>
  <pageMargins left="0.59055118110236227" right="0.59055118110236227" top="0.78740157480314965" bottom="0.78740157480314965" header="0.51181102362204722" footer="0.31496062992125984"/>
  <pageSetup paperSize="9" scale="68" firstPageNumber="0" orientation="landscape" horizontalDpi="300" verticalDpi="300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U128"/>
  <sheetViews>
    <sheetView view="pageBreakPreview" topLeftCell="D10" zoomScale="82" zoomScaleSheetLayoutView="82" workbookViewId="0">
      <selection activeCell="F114" sqref="F114:F117"/>
    </sheetView>
  </sheetViews>
  <sheetFormatPr defaultColWidth="9" defaultRowHeight="15.4" customHeight="1"/>
  <cols>
    <col min="1" max="4" width="3.28515625" style="67" customWidth="1"/>
    <col min="5" max="5" width="22.28515625" style="67" customWidth="1"/>
    <col min="6" max="6" width="27.42578125" style="67" customWidth="1"/>
    <col min="7" max="7" width="5.140625" style="67" customWidth="1"/>
    <col min="8" max="9" width="4" style="67" customWidth="1"/>
    <col min="10" max="11" width="9.85546875" style="67" customWidth="1"/>
    <col min="12" max="13" width="9.7109375" style="67" customWidth="1"/>
    <col min="14" max="14" width="9.7109375" style="312" customWidth="1"/>
    <col min="15" max="15" width="9.7109375" style="67" customWidth="1"/>
    <col min="16" max="16" width="9.7109375" style="312" customWidth="1"/>
    <col min="17" max="17" width="9.7109375" style="67" customWidth="1"/>
    <col min="18" max="20" width="9" style="312"/>
    <col min="21" max="21" width="9.5703125" style="312" bestFit="1" customWidth="1"/>
    <col min="22" max="256" width="9" style="67"/>
    <col min="257" max="260" width="3.28515625" style="67" customWidth="1"/>
    <col min="261" max="261" width="24.42578125" style="67" customWidth="1"/>
    <col min="262" max="262" width="30.5703125" style="67" customWidth="1"/>
    <col min="263" max="263" width="5.140625" style="67" customWidth="1"/>
    <col min="264" max="265" width="4" style="67" customWidth="1"/>
    <col min="266" max="266" width="9.85546875" style="67" customWidth="1"/>
    <col min="267" max="267" width="8.28515625" style="67" customWidth="1"/>
    <col min="268" max="273" width="9.7109375" style="67" customWidth="1"/>
    <col min="274" max="512" width="9" style="67"/>
    <col min="513" max="516" width="3.28515625" style="67" customWidth="1"/>
    <col min="517" max="517" width="24.42578125" style="67" customWidth="1"/>
    <col min="518" max="518" width="30.5703125" style="67" customWidth="1"/>
    <col min="519" max="519" width="5.140625" style="67" customWidth="1"/>
    <col min="520" max="521" width="4" style="67" customWidth="1"/>
    <col min="522" max="522" width="9.85546875" style="67" customWidth="1"/>
    <col min="523" max="523" width="8.28515625" style="67" customWidth="1"/>
    <col min="524" max="529" width="9.7109375" style="67" customWidth="1"/>
    <col min="530" max="768" width="9" style="67"/>
    <col min="769" max="772" width="3.28515625" style="67" customWidth="1"/>
    <col min="773" max="773" width="24.42578125" style="67" customWidth="1"/>
    <col min="774" max="774" width="30.5703125" style="67" customWidth="1"/>
    <col min="775" max="775" width="5.140625" style="67" customWidth="1"/>
    <col min="776" max="777" width="4" style="67" customWidth="1"/>
    <col min="778" max="778" width="9.85546875" style="67" customWidth="1"/>
    <col min="779" max="779" width="8.28515625" style="67" customWidth="1"/>
    <col min="780" max="785" width="9.7109375" style="67" customWidth="1"/>
    <col min="786" max="1024" width="9" style="67"/>
    <col min="1025" max="1028" width="3.28515625" style="67" customWidth="1"/>
    <col min="1029" max="1029" width="24.42578125" style="67" customWidth="1"/>
    <col min="1030" max="1030" width="30.5703125" style="67" customWidth="1"/>
    <col min="1031" max="1031" width="5.140625" style="67" customWidth="1"/>
    <col min="1032" max="1033" width="4" style="67" customWidth="1"/>
    <col min="1034" max="1034" width="9.85546875" style="67" customWidth="1"/>
    <col min="1035" max="1035" width="8.28515625" style="67" customWidth="1"/>
    <col min="1036" max="1041" width="9.7109375" style="67" customWidth="1"/>
    <col min="1042" max="1280" width="9" style="67"/>
    <col min="1281" max="1284" width="3.28515625" style="67" customWidth="1"/>
    <col min="1285" max="1285" width="24.42578125" style="67" customWidth="1"/>
    <col min="1286" max="1286" width="30.5703125" style="67" customWidth="1"/>
    <col min="1287" max="1287" width="5.140625" style="67" customWidth="1"/>
    <col min="1288" max="1289" width="4" style="67" customWidth="1"/>
    <col min="1290" max="1290" width="9.85546875" style="67" customWidth="1"/>
    <col min="1291" max="1291" width="8.28515625" style="67" customWidth="1"/>
    <col min="1292" max="1297" width="9.7109375" style="67" customWidth="1"/>
    <col min="1298" max="1536" width="9" style="67"/>
    <col min="1537" max="1540" width="3.28515625" style="67" customWidth="1"/>
    <col min="1541" max="1541" width="24.42578125" style="67" customWidth="1"/>
    <col min="1542" max="1542" width="30.5703125" style="67" customWidth="1"/>
    <col min="1543" max="1543" width="5.140625" style="67" customWidth="1"/>
    <col min="1544" max="1545" width="4" style="67" customWidth="1"/>
    <col min="1546" max="1546" width="9.85546875" style="67" customWidth="1"/>
    <col min="1547" max="1547" width="8.28515625" style="67" customWidth="1"/>
    <col min="1548" max="1553" width="9.7109375" style="67" customWidth="1"/>
    <col min="1554" max="1792" width="9" style="67"/>
    <col min="1793" max="1796" width="3.28515625" style="67" customWidth="1"/>
    <col min="1797" max="1797" width="24.42578125" style="67" customWidth="1"/>
    <col min="1798" max="1798" width="30.5703125" style="67" customWidth="1"/>
    <col min="1799" max="1799" width="5.140625" style="67" customWidth="1"/>
    <col min="1800" max="1801" width="4" style="67" customWidth="1"/>
    <col min="1802" max="1802" width="9.85546875" style="67" customWidth="1"/>
    <col min="1803" max="1803" width="8.28515625" style="67" customWidth="1"/>
    <col min="1804" max="1809" width="9.7109375" style="67" customWidth="1"/>
    <col min="1810" max="2048" width="9" style="67"/>
    <col min="2049" max="2052" width="3.28515625" style="67" customWidth="1"/>
    <col min="2053" max="2053" width="24.42578125" style="67" customWidth="1"/>
    <col min="2054" max="2054" width="30.5703125" style="67" customWidth="1"/>
    <col min="2055" max="2055" width="5.140625" style="67" customWidth="1"/>
    <col min="2056" max="2057" width="4" style="67" customWidth="1"/>
    <col min="2058" max="2058" width="9.85546875" style="67" customWidth="1"/>
    <col min="2059" max="2059" width="8.28515625" style="67" customWidth="1"/>
    <col min="2060" max="2065" width="9.7109375" style="67" customWidth="1"/>
    <col min="2066" max="2304" width="9" style="67"/>
    <col min="2305" max="2308" width="3.28515625" style="67" customWidth="1"/>
    <col min="2309" max="2309" width="24.42578125" style="67" customWidth="1"/>
    <col min="2310" max="2310" width="30.5703125" style="67" customWidth="1"/>
    <col min="2311" max="2311" width="5.140625" style="67" customWidth="1"/>
    <col min="2312" max="2313" width="4" style="67" customWidth="1"/>
    <col min="2314" max="2314" width="9.85546875" style="67" customWidth="1"/>
    <col min="2315" max="2315" width="8.28515625" style="67" customWidth="1"/>
    <col min="2316" max="2321" width="9.7109375" style="67" customWidth="1"/>
    <col min="2322" max="2560" width="9" style="67"/>
    <col min="2561" max="2564" width="3.28515625" style="67" customWidth="1"/>
    <col min="2565" max="2565" width="24.42578125" style="67" customWidth="1"/>
    <col min="2566" max="2566" width="30.5703125" style="67" customWidth="1"/>
    <col min="2567" max="2567" width="5.140625" style="67" customWidth="1"/>
    <col min="2568" max="2569" width="4" style="67" customWidth="1"/>
    <col min="2570" max="2570" width="9.85546875" style="67" customWidth="1"/>
    <col min="2571" max="2571" width="8.28515625" style="67" customWidth="1"/>
    <col min="2572" max="2577" width="9.7109375" style="67" customWidth="1"/>
    <col min="2578" max="2816" width="9" style="67"/>
    <col min="2817" max="2820" width="3.28515625" style="67" customWidth="1"/>
    <col min="2821" max="2821" width="24.42578125" style="67" customWidth="1"/>
    <col min="2822" max="2822" width="30.5703125" style="67" customWidth="1"/>
    <col min="2823" max="2823" width="5.140625" style="67" customWidth="1"/>
    <col min="2824" max="2825" width="4" style="67" customWidth="1"/>
    <col min="2826" max="2826" width="9.85546875" style="67" customWidth="1"/>
    <col min="2827" max="2827" width="8.28515625" style="67" customWidth="1"/>
    <col min="2828" max="2833" width="9.7109375" style="67" customWidth="1"/>
    <col min="2834" max="3072" width="9" style="67"/>
    <col min="3073" max="3076" width="3.28515625" style="67" customWidth="1"/>
    <col min="3077" max="3077" width="24.42578125" style="67" customWidth="1"/>
    <col min="3078" max="3078" width="30.5703125" style="67" customWidth="1"/>
    <col min="3079" max="3079" width="5.140625" style="67" customWidth="1"/>
    <col min="3080" max="3081" width="4" style="67" customWidth="1"/>
    <col min="3082" max="3082" width="9.85546875" style="67" customWidth="1"/>
    <col min="3083" max="3083" width="8.28515625" style="67" customWidth="1"/>
    <col min="3084" max="3089" width="9.7109375" style="67" customWidth="1"/>
    <col min="3090" max="3328" width="9" style="67"/>
    <col min="3329" max="3332" width="3.28515625" style="67" customWidth="1"/>
    <col min="3333" max="3333" width="24.42578125" style="67" customWidth="1"/>
    <col min="3334" max="3334" width="30.5703125" style="67" customWidth="1"/>
    <col min="3335" max="3335" width="5.140625" style="67" customWidth="1"/>
    <col min="3336" max="3337" width="4" style="67" customWidth="1"/>
    <col min="3338" max="3338" width="9.85546875" style="67" customWidth="1"/>
    <col min="3339" max="3339" width="8.28515625" style="67" customWidth="1"/>
    <col min="3340" max="3345" width="9.7109375" style="67" customWidth="1"/>
    <col min="3346" max="3584" width="9" style="67"/>
    <col min="3585" max="3588" width="3.28515625" style="67" customWidth="1"/>
    <col min="3589" max="3589" width="24.42578125" style="67" customWidth="1"/>
    <col min="3590" max="3590" width="30.5703125" style="67" customWidth="1"/>
    <col min="3591" max="3591" width="5.140625" style="67" customWidth="1"/>
    <col min="3592" max="3593" width="4" style="67" customWidth="1"/>
    <col min="3594" max="3594" width="9.85546875" style="67" customWidth="1"/>
    <col min="3595" max="3595" width="8.28515625" style="67" customWidth="1"/>
    <col min="3596" max="3601" width="9.7109375" style="67" customWidth="1"/>
    <col min="3602" max="3840" width="9" style="67"/>
    <col min="3841" max="3844" width="3.28515625" style="67" customWidth="1"/>
    <col min="3845" max="3845" width="24.42578125" style="67" customWidth="1"/>
    <col min="3846" max="3846" width="30.5703125" style="67" customWidth="1"/>
    <col min="3847" max="3847" width="5.140625" style="67" customWidth="1"/>
    <col min="3848" max="3849" width="4" style="67" customWidth="1"/>
    <col min="3850" max="3850" width="9.85546875" style="67" customWidth="1"/>
    <col min="3851" max="3851" width="8.28515625" style="67" customWidth="1"/>
    <col min="3852" max="3857" width="9.7109375" style="67" customWidth="1"/>
    <col min="3858" max="4096" width="9" style="67"/>
    <col min="4097" max="4100" width="3.28515625" style="67" customWidth="1"/>
    <col min="4101" max="4101" width="24.42578125" style="67" customWidth="1"/>
    <col min="4102" max="4102" width="30.5703125" style="67" customWidth="1"/>
    <col min="4103" max="4103" width="5.140625" style="67" customWidth="1"/>
    <col min="4104" max="4105" width="4" style="67" customWidth="1"/>
    <col min="4106" max="4106" width="9.85546875" style="67" customWidth="1"/>
    <col min="4107" max="4107" width="8.28515625" style="67" customWidth="1"/>
    <col min="4108" max="4113" width="9.7109375" style="67" customWidth="1"/>
    <col min="4114" max="4352" width="9" style="67"/>
    <col min="4353" max="4356" width="3.28515625" style="67" customWidth="1"/>
    <col min="4357" max="4357" width="24.42578125" style="67" customWidth="1"/>
    <col min="4358" max="4358" width="30.5703125" style="67" customWidth="1"/>
    <col min="4359" max="4359" width="5.140625" style="67" customWidth="1"/>
    <col min="4360" max="4361" width="4" style="67" customWidth="1"/>
    <col min="4362" max="4362" width="9.85546875" style="67" customWidth="1"/>
    <col min="4363" max="4363" width="8.28515625" style="67" customWidth="1"/>
    <col min="4364" max="4369" width="9.7109375" style="67" customWidth="1"/>
    <col min="4370" max="4608" width="9" style="67"/>
    <col min="4609" max="4612" width="3.28515625" style="67" customWidth="1"/>
    <col min="4613" max="4613" width="24.42578125" style="67" customWidth="1"/>
    <col min="4614" max="4614" width="30.5703125" style="67" customWidth="1"/>
    <col min="4615" max="4615" width="5.140625" style="67" customWidth="1"/>
    <col min="4616" max="4617" width="4" style="67" customWidth="1"/>
    <col min="4618" max="4618" width="9.85546875" style="67" customWidth="1"/>
    <col min="4619" max="4619" width="8.28515625" style="67" customWidth="1"/>
    <col min="4620" max="4625" width="9.7109375" style="67" customWidth="1"/>
    <col min="4626" max="4864" width="9" style="67"/>
    <col min="4865" max="4868" width="3.28515625" style="67" customWidth="1"/>
    <col min="4869" max="4869" width="24.42578125" style="67" customWidth="1"/>
    <col min="4870" max="4870" width="30.5703125" style="67" customWidth="1"/>
    <col min="4871" max="4871" width="5.140625" style="67" customWidth="1"/>
    <col min="4872" max="4873" width="4" style="67" customWidth="1"/>
    <col min="4874" max="4874" width="9.85546875" style="67" customWidth="1"/>
    <col min="4875" max="4875" width="8.28515625" style="67" customWidth="1"/>
    <col min="4876" max="4881" width="9.7109375" style="67" customWidth="1"/>
    <col min="4882" max="5120" width="9" style="67"/>
    <col min="5121" max="5124" width="3.28515625" style="67" customWidth="1"/>
    <col min="5125" max="5125" width="24.42578125" style="67" customWidth="1"/>
    <col min="5126" max="5126" width="30.5703125" style="67" customWidth="1"/>
    <col min="5127" max="5127" width="5.140625" style="67" customWidth="1"/>
    <col min="5128" max="5129" width="4" style="67" customWidth="1"/>
    <col min="5130" max="5130" width="9.85546875" style="67" customWidth="1"/>
    <col min="5131" max="5131" width="8.28515625" style="67" customWidth="1"/>
    <col min="5132" max="5137" width="9.7109375" style="67" customWidth="1"/>
    <col min="5138" max="5376" width="9" style="67"/>
    <col min="5377" max="5380" width="3.28515625" style="67" customWidth="1"/>
    <col min="5381" max="5381" width="24.42578125" style="67" customWidth="1"/>
    <col min="5382" max="5382" width="30.5703125" style="67" customWidth="1"/>
    <col min="5383" max="5383" width="5.140625" style="67" customWidth="1"/>
    <col min="5384" max="5385" width="4" style="67" customWidth="1"/>
    <col min="5386" max="5386" width="9.85546875" style="67" customWidth="1"/>
    <col min="5387" max="5387" width="8.28515625" style="67" customWidth="1"/>
    <col min="5388" max="5393" width="9.7109375" style="67" customWidth="1"/>
    <col min="5394" max="5632" width="9" style="67"/>
    <col min="5633" max="5636" width="3.28515625" style="67" customWidth="1"/>
    <col min="5637" max="5637" width="24.42578125" style="67" customWidth="1"/>
    <col min="5638" max="5638" width="30.5703125" style="67" customWidth="1"/>
    <col min="5639" max="5639" width="5.140625" style="67" customWidth="1"/>
    <col min="5640" max="5641" width="4" style="67" customWidth="1"/>
    <col min="5642" max="5642" width="9.85546875" style="67" customWidth="1"/>
    <col min="5643" max="5643" width="8.28515625" style="67" customWidth="1"/>
    <col min="5644" max="5649" width="9.7109375" style="67" customWidth="1"/>
    <col min="5650" max="5888" width="9" style="67"/>
    <col min="5889" max="5892" width="3.28515625" style="67" customWidth="1"/>
    <col min="5893" max="5893" width="24.42578125" style="67" customWidth="1"/>
    <col min="5894" max="5894" width="30.5703125" style="67" customWidth="1"/>
    <col min="5895" max="5895" width="5.140625" style="67" customWidth="1"/>
    <col min="5896" max="5897" width="4" style="67" customWidth="1"/>
    <col min="5898" max="5898" width="9.85546875" style="67" customWidth="1"/>
    <col min="5899" max="5899" width="8.28515625" style="67" customWidth="1"/>
    <col min="5900" max="5905" width="9.7109375" style="67" customWidth="1"/>
    <col min="5906" max="6144" width="9" style="67"/>
    <col min="6145" max="6148" width="3.28515625" style="67" customWidth="1"/>
    <col min="6149" max="6149" width="24.42578125" style="67" customWidth="1"/>
    <col min="6150" max="6150" width="30.5703125" style="67" customWidth="1"/>
    <col min="6151" max="6151" width="5.140625" style="67" customWidth="1"/>
    <col min="6152" max="6153" width="4" style="67" customWidth="1"/>
    <col min="6154" max="6154" width="9.85546875" style="67" customWidth="1"/>
    <col min="6155" max="6155" width="8.28515625" style="67" customWidth="1"/>
    <col min="6156" max="6161" width="9.7109375" style="67" customWidth="1"/>
    <col min="6162" max="6400" width="9" style="67"/>
    <col min="6401" max="6404" width="3.28515625" style="67" customWidth="1"/>
    <col min="6405" max="6405" width="24.42578125" style="67" customWidth="1"/>
    <col min="6406" max="6406" width="30.5703125" style="67" customWidth="1"/>
    <col min="6407" max="6407" width="5.140625" style="67" customWidth="1"/>
    <col min="6408" max="6409" width="4" style="67" customWidth="1"/>
    <col min="6410" max="6410" width="9.85546875" style="67" customWidth="1"/>
    <col min="6411" max="6411" width="8.28515625" style="67" customWidth="1"/>
    <col min="6412" max="6417" width="9.7109375" style="67" customWidth="1"/>
    <col min="6418" max="6656" width="9" style="67"/>
    <col min="6657" max="6660" width="3.28515625" style="67" customWidth="1"/>
    <col min="6661" max="6661" width="24.42578125" style="67" customWidth="1"/>
    <col min="6662" max="6662" width="30.5703125" style="67" customWidth="1"/>
    <col min="6663" max="6663" width="5.140625" style="67" customWidth="1"/>
    <col min="6664" max="6665" width="4" style="67" customWidth="1"/>
    <col min="6666" max="6666" width="9.85546875" style="67" customWidth="1"/>
    <col min="6667" max="6667" width="8.28515625" style="67" customWidth="1"/>
    <col min="6668" max="6673" width="9.7109375" style="67" customWidth="1"/>
    <col min="6674" max="6912" width="9" style="67"/>
    <col min="6913" max="6916" width="3.28515625" style="67" customWidth="1"/>
    <col min="6917" max="6917" width="24.42578125" style="67" customWidth="1"/>
    <col min="6918" max="6918" width="30.5703125" style="67" customWidth="1"/>
    <col min="6919" max="6919" width="5.140625" style="67" customWidth="1"/>
    <col min="6920" max="6921" width="4" style="67" customWidth="1"/>
    <col min="6922" max="6922" width="9.85546875" style="67" customWidth="1"/>
    <col min="6923" max="6923" width="8.28515625" style="67" customWidth="1"/>
    <col min="6924" max="6929" width="9.7109375" style="67" customWidth="1"/>
    <col min="6930" max="7168" width="9" style="67"/>
    <col min="7169" max="7172" width="3.28515625" style="67" customWidth="1"/>
    <col min="7173" max="7173" width="24.42578125" style="67" customWidth="1"/>
    <col min="7174" max="7174" width="30.5703125" style="67" customWidth="1"/>
    <col min="7175" max="7175" width="5.140625" style="67" customWidth="1"/>
    <col min="7176" max="7177" width="4" style="67" customWidth="1"/>
    <col min="7178" max="7178" width="9.85546875" style="67" customWidth="1"/>
    <col min="7179" max="7179" width="8.28515625" style="67" customWidth="1"/>
    <col min="7180" max="7185" width="9.7109375" style="67" customWidth="1"/>
    <col min="7186" max="7424" width="9" style="67"/>
    <col min="7425" max="7428" width="3.28515625" style="67" customWidth="1"/>
    <col min="7429" max="7429" width="24.42578125" style="67" customWidth="1"/>
    <col min="7430" max="7430" width="30.5703125" style="67" customWidth="1"/>
    <col min="7431" max="7431" width="5.140625" style="67" customWidth="1"/>
    <col min="7432" max="7433" width="4" style="67" customWidth="1"/>
    <col min="7434" max="7434" width="9.85546875" style="67" customWidth="1"/>
    <col min="7435" max="7435" width="8.28515625" style="67" customWidth="1"/>
    <col min="7436" max="7441" width="9.7109375" style="67" customWidth="1"/>
    <col min="7442" max="7680" width="9" style="67"/>
    <col min="7681" max="7684" width="3.28515625" style="67" customWidth="1"/>
    <col min="7685" max="7685" width="24.42578125" style="67" customWidth="1"/>
    <col min="7686" max="7686" width="30.5703125" style="67" customWidth="1"/>
    <col min="7687" max="7687" width="5.140625" style="67" customWidth="1"/>
    <col min="7688" max="7689" width="4" style="67" customWidth="1"/>
    <col min="7690" max="7690" width="9.85546875" style="67" customWidth="1"/>
    <col min="7691" max="7691" width="8.28515625" style="67" customWidth="1"/>
    <col min="7692" max="7697" width="9.7109375" style="67" customWidth="1"/>
    <col min="7698" max="7936" width="9" style="67"/>
    <col min="7937" max="7940" width="3.28515625" style="67" customWidth="1"/>
    <col min="7941" max="7941" width="24.42578125" style="67" customWidth="1"/>
    <col min="7942" max="7942" width="30.5703125" style="67" customWidth="1"/>
    <col min="7943" max="7943" width="5.140625" style="67" customWidth="1"/>
    <col min="7944" max="7945" width="4" style="67" customWidth="1"/>
    <col min="7946" max="7946" width="9.85546875" style="67" customWidth="1"/>
    <col min="7947" max="7947" width="8.28515625" style="67" customWidth="1"/>
    <col min="7948" max="7953" width="9.7109375" style="67" customWidth="1"/>
    <col min="7954" max="8192" width="9" style="67"/>
    <col min="8193" max="8196" width="3.28515625" style="67" customWidth="1"/>
    <col min="8197" max="8197" width="24.42578125" style="67" customWidth="1"/>
    <col min="8198" max="8198" width="30.5703125" style="67" customWidth="1"/>
    <col min="8199" max="8199" width="5.140625" style="67" customWidth="1"/>
    <col min="8200" max="8201" width="4" style="67" customWidth="1"/>
    <col min="8202" max="8202" width="9.85546875" style="67" customWidth="1"/>
    <col min="8203" max="8203" width="8.28515625" style="67" customWidth="1"/>
    <col min="8204" max="8209" width="9.7109375" style="67" customWidth="1"/>
    <col min="8210" max="8448" width="9" style="67"/>
    <col min="8449" max="8452" width="3.28515625" style="67" customWidth="1"/>
    <col min="8453" max="8453" width="24.42578125" style="67" customWidth="1"/>
    <col min="8454" max="8454" width="30.5703125" style="67" customWidth="1"/>
    <col min="8455" max="8455" width="5.140625" style="67" customWidth="1"/>
    <col min="8456" max="8457" width="4" style="67" customWidth="1"/>
    <col min="8458" max="8458" width="9.85546875" style="67" customWidth="1"/>
    <col min="8459" max="8459" width="8.28515625" style="67" customWidth="1"/>
    <col min="8460" max="8465" width="9.7109375" style="67" customWidth="1"/>
    <col min="8466" max="8704" width="9" style="67"/>
    <col min="8705" max="8708" width="3.28515625" style="67" customWidth="1"/>
    <col min="8709" max="8709" width="24.42578125" style="67" customWidth="1"/>
    <col min="8710" max="8710" width="30.5703125" style="67" customWidth="1"/>
    <col min="8711" max="8711" width="5.140625" style="67" customWidth="1"/>
    <col min="8712" max="8713" width="4" style="67" customWidth="1"/>
    <col min="8714" max="8714" width="9.85546875" style="67" customWidth="1"/>
    <col min="8715" max="8715" width="8.28515625" style="67" customWidth="1"/>
    <col min="8716" max="8721" width="9.7109375" style="67" customWidth="1"/>
    <col min="8722" max="8960" width="9" style="67"/>
    <col min="8961" max="8964" width="3.28515625" style="67" customWidth="1"/>
    <col min="8965" max="8965" width="24.42578125" style="67" customWidth="1"/>
    <col min="8966" max="8966" width="30.5703125" style="67" customWidth="1"/>
    <col min="8967" max="8967" width="5.140625" style="67" customWidth="1"/>
    <col min="8968" max="8969" width="4" style="67" customWidth="1"/>
    <col min="8970" max="8970" width="9.85546875" style="67" customWidth="1"/>
    <col min="8971" max="8971" width="8.28515625" style="67" customWidth="1"/>
    <col min="8972" max="8977" width="9.7109375" style="67" customWidth="1"/>
    <col min="8978" max="9216" width="9" style="67"/>
    <col min="9217" max="9220" width="3.28515625" style="67" customWidth="1"/>
    <col min="9221" max="9221" width="24.42578125" style="67" customWidth="1"/>
    <col min="9222" max="9222" width="30.5703125" style="67" customWidth="1"/>
    <col min="9223" max="9223" width="5.140625" style="67" customWidth="1"/>
    <col min="9224" max="9225" width="4" style="67" customWidth="1"/>
    <col min="9226" max="9226" width="9.85546875" style="67" customWidth="1"/>
    <col min="9227" max="9227" width="8.28515625" style="67" customWidth="1"/>
    <col min="9228" max="9233" width="9.7109375" style="67" customWidth="1"/>
    <col min="9234" max="9472" width="9" style="67"/>
    <col min="9473" max="9476" width="3.28515625" style="67" customWidth="1"/>
    <col min="9477" max="9477" width="24.42578125" style="67" customWidth="1"/>
    <col min="9478" max="9478" width="30.5703125" style="67" customWidth="1"/>
    <col min="9479" max="9479" width="5.140625" style="67" customWidth="1"/>
    <col min="9480" max="9481" width="4" style="67" customWidth="1"/>
    <col min="9482" max="9482" width="9.85546875" style="67" customWidth="1"/>
    <col min="9483" max="9483" width="8.28515625" style="67" customWidth="1"/>
    <col min="9484" max="9489" width="9.7109375" style="67" customWidth="1"/>
    <col min="9490" max="9728" width="9" style="67"/>
    <col min="9729" max="9732" width="3.28515625" style="67" customWidth="1"/>
    <col min="9733" max="9733" width="24.42578125" style="67" customWidth="1"/>
    <col min="9734" max="9734" width="30.5703125" style="67" customWidth="1"/>
    <col min="9735" max="9735" width="5.140625" style="67" customWidth="1"/>
    <col min="9736" max="9737" width="4" style="67" customWidth="1"/>
    <col min="9738" max="9738" width="9.85546875" style="67" customWidth="1"/>
    <col min="9739" max="9739" width="8.28515625" style="67" customWidth="1"/>
    <col min="9740" max="9745" width="9.7109375" style="67" customWidth="1"/>
    <col min="9746" max="9984" width="9" style="67"/>
    <col min="9985" max="9988" width="3.28515625" style="67" customWidth="1"/>
    <col min="9989" max="9989" width="24.42578125" style="67" customWidth="1"/>
    <col min="9990" max="9990" width="30.5703125" style="67" customWidth="1"/>
    <col min="9991" max="9991" width="5.140625" style="67" customWidth="1"/>
    <col min="9992" max="9993" width="4" style="67" customWidth="1"/>
    <col min="9994" max="9994" width="9.85546875" style="67" customWidth="1"/>
    <col min="9995" max="9995" width="8.28515625" style="67" customWidth="1"/>
    <col min="9996" max="10001" width="9.7109375" style="67" customWidth="1"/>
    <col min="10002" max="10240" width="9" style="67"/>
    <col min="10241" max="10244" width="3.28515625" style="67" customWidth="1"/>
    <col min="10245" max="10245" width="24.42578125" style="67" customWidth="1"/>
    <col min="10246" max="10246" width="30.5703125" style="67" customWidth="1"/>
    <col min="10247" max="10247" width="5.140625" style="67" customWidth="1"/>
    <col min="10248" max="10249" width="4" style="67" customWidth="1"/>
    <col min="10250" max="10250" width="9.85546875" style="67" customWidth="1"/>
    <col min="10251" max="10251" width="8.28515625" style="67" customWidth="1"/>
    <col min="10252" max="10257" width="9.7109375" style="67" customWidth="1"/>
    <col min="10258" max="10496" width="9" style="67"/>
    <col min="10497" max="10500" width="3.28515625" style="67" customWidth="1"/>
    <col min="10501" max="10501" width="24.42578125" style="67" customWidth="1"/>
    <col min="10502" max="10502" width="30.5703125" style="67" customWidth="1"/>
    <col min="10503" max="10503" width="5.140625" style="67" customWidth="1"/>
    <col min="10504" max="10505" width="4" style="67" customWidth="1"/>
    <col min="10506" max="10506" width="9.85546875" style="67" customWidth="1"/>
    <col min="10507" max="10507" width="8.28515625" style="67" customWidth="1"/>
    <col min="10508" max="10513" width="9.7109375" style="67" customWidth="1"/>
    <col min="10514" max="10752" width="9" style="67"/>
    <col min="10753" max="10756" width="3.28515625" style="67" customWidth="1"/>
    <col min="10757" max="10757" width="24.42578125" style="67" customWidth="1"/>
    <col min="10758" max="10758" width="30.5703125" style="67" customWidth="1"/>
    <col min="10759" max="10759" width="5.140625" style="67" customWidth="1"/>
    <col min="10760" max="10761" width="4" style="67" customWidth="1"/>
    <col min="10762" max="10762" width="9.85546875" style="67" customWidth="1"/>
    <col min="10763" max="10763" width="8.28515625" style="67" customWidth="1"/>
    <col min="10764" max="10769" width="9.7109375" style="67" customWidth="1"/>
    <col min="10770" max="11008" width="9" style="67"/>
    <col min="11009" max="11012" width="3.28515625" style="67" customWidth="1"/>
    <col min="11013" max="11013" width="24.42578125" style="67" customWidth="1"/>
    <col min="11014" max="11014" width="30.5703125" style="67" customWidth="1"/>
    <col min="11015" max="11015" width="5.140625" style="67" customWidth="1"/>
    <col min="11016" max="11017" width="4" style="67" customWidth="1"/>
    <col min="11018" max="11018" width="9.85546875" style="67" customWidth="1"/>
    <col min="11019" max="11019" width="8.28515625" style="67" customWidth="1"/>
    <col min="11020" max="11025" width="9.7109375" style="67" customWidth="1"/>
    <col min="11026" max="11264" width="9" style="67"/>
    <col min="11265" max="11268" width="3.28515625" style="67" customWidth="1"/>
    <col min="11269" max="11269" width="24.42578125" style="67" customWidth="1"/>
    <col min="11270" max="11270" width="30.5703125" style="67" customWidth="1"/>
    <col min="11271" max="11271" width="5.140625" style="67" customWidth="1"/>
    <col min="11272" max="11273" width="4" style="67" customWidth="1"/>
    <col min="11274" max="11274" width="9.85546875" style="67" customWidth="1"/>
    <col min="11275" max="11275" width="8.28515625" style="67" customWidth="1"/>
    <col min="11276" max="11281" width="9.7109375" style="67" customWidth="1"/>
    <col min="11282" max="11520" width="9" style="67"/>
    <col min="11521" max="11524" width="3.28515625" style="67" customWidth="1"/>
    <col min="11525" max="11525" width="24.42578125" style="67" customWidth="1"/>
    <col min="11526" max="11526" width="30.5703125" style="67" customWidth="1"/>
    <col min="11527" max="11527" width="5.140625" style="67" customWidth="1"/>
    <col min="11528" max="11529" width="4" style="67" customWidth="1"/>
    <col min="11530" max="11530" width="9.85546875" style="67" customWidth="1"/>
    <col min="11531" max="11531" width="8.28515625" style="67" customWidth="1"/>
    <col min="11532" max="11537" width="9.7109375" style="67" customWidth="1"/>
    <col min="11538" max="11776" width="9" style="67"/>
    <col min="11777" max="11780" width="3.28515625" style="67" customWidth="1"/>
    <col min="11781" max="11781" width="24.42578125" style="67" customWidth="1"/>
    <col min="11782" max="11782" width="30.5703125" style="67" customWidth="1"/>
    <col min="11783" max="11783" width="5.140625" style="67" customWidth="1"/>
    <col min="11784" max="11785" width="4" style="67" customWidth="1"/>
    <col min="11786" max="11786" width="9.85546875" style="67" customWidth="1"/>
    <col min="11787" max="11787" width="8.28515625" style="67" customWidth="1"/>
    <col min="11788" max="11793" width="9.7109375" style="67" customWidth="1"/>
    <col min="11794" max="12032" width="9" style="67"/>
    <col min="12033" max="12036" width="3.28515625" style="67" customWidth="1"/>
    <col min="12037" max="12037" width="24.42578125" style="67" customWidth="1"/>
    <col min="12038" max="12038" width="30.5703125" style="67" customWidth="1"/>
    <col min="12039" max="12039" width="5.140625" style="67" customWidth="1"/>
    <col min="12040" max="12041" width="4" style="67" customWidth="1"/>
    <col min="12042" max="12042" width="9.85546875" style="67" customWidth="1"/>
    <col min="12043" max="12043" width="8.28515625" style="67" customWidth="1"/>
    <col min="12044" max="12049" width="9.7109375" style="67" customWidth="1"/>
    <col min="12050" max="12288" width="9" style="67"/>
    <col min="12289" max="12292" width="3.28515625" style="67" customWidth="1"/>
    <col min="12293" max="12293" width="24.42578125" style="67" customWidth="1"/>
    <col min="12294" max="12294" width="30.5703125" style="67" customWidth="1"/>
    <col min="12295" max="12295" width="5.140625" style="67" customWidth="1"/>
    <col min="12296" max="12297" width="4" style="67" customWidth="1"/>
    <col min="12298" max="12298" width="9.85546875" style="67" customWidth="1"/>
    <col min="12299" max="12299" width="8.28515625" style="67" customWidth="1"/>
    <col min="12300" max="12305" width="9.7109375" style="67" customWidth="1"/>
    <col min="12306" max="12544" width="9" style="67"/>
    <col min="12545" max="12548" width="3.28515625" style="67" customWidth="1"/>
    <col min="12549" max="12549" width="24.42578125" style="67" customWidth="1"/>
    <col min="12550" max="12550" width="30.5703125" style="67" customWidth="1"/>
    <col min="12551" max="12551" width="5.140625" style="67" customWidth="1"/>
    <col min="12552" max="12553" width="4" style="67" customWidth="1"/>
    <col min="12554" max="12554" width="9.85546875" style="67" customWidth="1"/>
    <col min="12555" max="12555" width="8.28515625" style="67" customWidth="1"/>
    <col min="12556" max="12561" width="9.7109375" style="67" customWidth="1"/>
    <col min="12562" max="12800" width="9" style="67"/>
    <col min="12801" max="12804" width="3.28515625" style="67" customWidth="1"/>
    <col min="12805" max="12805" width="24.42578125" style="67" customWidth="1"/>
    <col min="12806" max="12806" width="30.5703125" style="67" customWidth="1"/>
    <col min="12807" max="12807" width="5.140625" style="67" customWidth="1"/>
    <col min="12808" max="12809" width="4" style="67" customWidth="1"/>
    <col min="12810" max="12810" width="9.85546875" style="67" customWidth="1"/>
    <col min="12811" max="12811" width="8.28515625" style="67" customWidth="1"/>
    <col min="12812" max="12817" width="9.7109375" style="67" customWidth="1"/>
    <col min="12818" max="13056" width="9" style="67"/>
    <col min="13057" max="13060" width="3.28515625" style="67" customWidth="1"/>
    <col min="13061" max="13061" width="24.42578125" style="67" customWidth="1"/>
    <col min="13062" max="13062" width="30.5703125" style="67" customWidth="1"/>
    <col min="13063" max="13063" width="5.140625" style="67" customWidth="1"/>
    <col min="13064" max="13065" width="4" style="67" customWidth="1"/>
    <col min="13066" max="13066" width="9.85546875" style="67" customWidth="1"/>
    <col min="13067" max="13067" width="8.28515625" style="67" customWidth="1"/>
    <col min="13068" max="13073" width="9.7109375" style="67" customWidth="1"/>
    <col min="13074" max="13312" width="9" style="67"/>
    <col min="13313" max="13316" width="3.28515625" style="67" customWidth="1"/>
    <col min="13317" max="13317" width="24.42578125" style="67" customWidth="1"/>
    <col min="13318" max="13318" width="30.5703125" style="67" customWidth="1"/>
    <col min="13319" max="13319" width="5.140625" style="67" customWidth="1"/>
    <col min="13320" max="13321" width="4" style="67" customWidth="1"/>
    <col min="13322" max="13322" width="9.85546875" style="67" customWidth="1"/>
    <col min="13323" max="13323" width="8.28515625" style="67" customWidth="1"/>
    <col min="13324" max="13329" width="9.7109375" style="67" customWidth="1"/>
    <col min="13330" max="13568" width="9" style="67"/>
    <col min="13569" max="13572" width="3.28515625" style="67" customWidth="1"/>
    <col min="13573" max="13573" width="24.42578125" style="67" customWidth="1"/>
    <col min="13574" max="13574" width="30.5703125" style="67" customWidth="1"/>
    <col min="13575" max="13575" width="5.140625" style="67" customWidth="1"/>
    <col min="13576" max="13577" width="4" style="67" customWidth="1"/>
    <col min="13578" max="13578" width="9.85546875" style="67" customWidth="1"/>
    <col min="13579" max="13579" width="8.28515625" style="67" customWidth="1"/>
    <col min="13580" max="13585" width="9.7109375" style="67" customWidth="1"/>
    <col min="13586" max="13824" width="9" style="67"/>
    <col min="13825" max="13828" width="3.28515625" style="67" customWidth="1"/>
    <col min="13829" max="13829" width="24.42578125" style="67" customWidth="1"/>
    <col min="13830" max="13830" width="30.5703125" style="67" customWidth="1"/>
    <col min="13831" max="13831" width="5.140625" style="67" customWidth="1"/>
    <col min="13832" max="13833" width="4" style="67" customWidth="1"/>
    <col min="13834" max="13834" width="9.85546875" style="67" customWidth="1"/>
    <col min="13835" max="13835" width="8.28515625" style="67" customWidth="1"/>
    <col min="13836" max="13841" width="9.7109375" style="67" customWidth="1"/>
    <col min="13842" max="14080" width="9" style="67"/>
    <col min="14081" max="14084" width="3.28515625" style="67" customWidth="1"/>
    <col min="14085" max="14085" width="24.42578125" style="67" customWidth="1"/>
    <col min="14086" max="14086" width="30.5703125" style="67" customWidth="1"/>
    <col min="14087" max="14087" width="5.140625" style="67" customWidth="1"/>
    <col min="14088" max="14089" width="4" style="67" customWidth="1"/>
    <col min="14090" max="14090" width="9.85546875" style="67" customWidth="1"/>
    <col min="14091" max="14091" width="8.28515625" style="67" customWidth="1"/>
    <col min="14092" max="14097" width="9.7109375" style="67" customWidth="1"/>
    <col min="14098" max="14336" width="9" style="67"/>
    <col min="14337" max="14340" width="3.28515625" style="67" customWidth="1"/>
    <col min="14341" max="14341" width="24.42578125" style="67" customWidth="1"/>
    <col min="14342" max="14342" width="30.5703125" style="67" customWidth="1"/>
    <col min="14343" max="14343" width="5.140625" style="67" customWidth="1"/>
    <col min="14344" max="14345" width="4" style="67" customWidth="1"/>
    <col min="14346" max="14346" width="9.85546875" style="67" customWidth="1"/>
    <col min="14347" max="14347" width="8.28515625" style="67" customWidth="1"/>
    <col min="14348" max="14353" width="9.7109375" style="67" customWidth="1"/>
    <col min="14354" max="14592" width="9" style="67"/>
    <col min="14593" max="14596" width="3.28515625" style="67" customWidth="1"/>
    <col min="14597" max="14597" width="24.42578125" style="67" customWidth="1"/>
    <col min="14598" max="14598" width="30.5703125" style="67" customWidth="1"/>
    <col min="14599" max="14599" width="5.140625" style="67" customWidth="1"/>
    <col min="14600" max="14601" width="4" style="67" customWidth="1"/>
    <col min="14602" max="14602" width="9.85546875" style="67" customWidth="1"/>
    <col min="14603" max="14603" width="8.28515625" style="67" customWidth="1"/>
    <col min="14604" max="14609" width="9.7109375" style="67" customWidth="1"/>
    <col min="14610" max="14848" width="9" style="67"/>
    <col min="14849" max="14852" width="3.28515625" style="67" customWidth="1"/>
    <col min="14853" max="14853" width="24.42578125" style="67" customWidth="1"/>
    <col min="14854" max="14854" width="30.5703125" style="67" customWidth="1"/>
    <col min="14855" max="14855" width="5.140625" style="67" customWidth="1"/>
    <col min="14856" max="14857" width="4" style="67" customWidth="1"/>
    <col min="14858" max="14858" width="9.85546875" style="67" customWidth="1"/>
    <col min="14859" max="14859" width="8.28515625" style="67" customWidth="1"/>
    <col min="14860" max="14865" width="9.7109375" style="67" customWidth="1"/>
    <col min="14866" max="15104" width="9" style="67"/>
    <col min="15105" max="15108" width="3.28515625" style="67" customWidth="1"/>
    <col min="15109" max="15109" width="24.42578125" style="67" customWidth="1"/>
    <col min="15110" max="15110" width="30.5703125" style="67" customWidth="1"/>
    <col min="15111" max="15111" width="5.140625" style="67" customWidth="1"/>
    <col min="15112" max="15113" width="4" style="67" customWidth="1"/>
    <col min="15114" max="15114" width="9.85546875" style="67" customWidth="1"/>
    <col min="15115" max="15115" width="8.28515625" style="67" customWidth="1"/>
    <col min="15116" max="15121" width="9.7109375" style="67" customWidth="1"/>
    <col min="15122" max="15360" width="9" style="67"/>
    <col min="15361" max="15364" width="3.28515625" style="67" customWidth="1"/>
    <col min="15365" max="15365" width="24.42578125" style="67" customWidth="1"/>
    <col min="15366" max="15366" width="30.5703125" style="67" customWidth="1"/>
    <col min="15367" max="15367" width="5.140625" style="67" customWidth="1"/>
    <col min="15368" max="15369" width="4" style="67" customWidth="1"/>
    <col min="15370" max="15370" width="9.85546875" style="67" customWidth="1"/>
    <col min="15371" max="15371" width="8.28515625" style="67" customWidth="1"/>
    <col min="15372" max="15377" width="9.7109375" style="67" customWidth="1"/>
    <col min="15378" max="15616" width="9" style="67"/>
    <col min="15617" max="15620" width="3.28515625" style="67" customWidth="1"/>
    <col min="15621" max="15621" width="24.42578125" style="67" customWidth="1"/>
    <col min="15622" max="15622" width="30.5703125" style="67" customWidth="1"/>
    <col min="15623" max="15623" width="5.140625" style="67" customWidth="1"/>
    <col min="15624" max="15625" width="4" style="67" customWidth="1"/>
    <col min="15626" max="15626" width="9.85546875" style="67" customWidth="1"/>
    <col min="15627" max="15627" width="8.28515625" style="67" customWidth="1"/>
    <col min="15628" max="15633" width="9.7109375" style="67" customWidth="1"/>
    <col min="15634" max="15872" width="9" style="67"/>
    <col min="15873" max="15876" width="3.28515625" style="67" customWidth="1"/>
    <col min="15877" max="15877" width="24.42578125" style="67" customWidth="1"/>
    <col min="15878" max="15878" width="30.5703125" style="67" customWidth="1"/>
    <col min="15879" max="15879" width="5.140625" style="67" customWidth="1"/>
    <col min="15880" max="15881" width="4" style="67" customWidth="1"/>
    <col min="15882" max="15882" width="9.85546875" style="67" customWidth="1"/>
    <col min="15883" max="15883" width="8.28515625" style="67" customWidth="1"/>
    <col min="15884" max="15889" width="9.7109375" style="67" customWidth="1"/>
    <col min="15890" max="16128" width="9" style="67"/>
    <col min="16129" max="16132" width="3.28515625" style="67" customWidth="1"/>
    <col min="16133" max="16133" width="24.42578125" style="67" customWidth="1"/>
    <col min="16134" max="16134" width="30.5703125" style="67" customWidth="1"/>
    <col min="16135" max="16135" width="5.140625" style="67" customWidth="1"/>
    <col min="16136" max="16137" width="4" style="67" customWidth="1"/>
    <col min="16138" max="16138" width="9.85546875" style="67" customWidth="1"/>
    <col min="16139" max="16139" width="8.28515625" style="67" customWidth="1"/>
    <col min="16140" max="16145" width="9.7109375" style="67" customWidth="1"/>
    <col min="16146" max="16384" width="9" style="67"/>
  </cols>
  <sheetData>
    <row r="1" spans="1:21" ht="0.75" customHeight="1">
      <c r="M1" s="99" t="s">
        <v>241</v>
      </c>
      <c r="N1" s="345"/>
      <c r="O1" s="100"/>
      <c r="P1" s="345"/>
      <c r="Q1" s="100"/>
    </row>
    <row r="2" spans="1:21" ht="0.75" hidden="1" customHeight="1">
      <c r="M2" s="622" t="s">
        <v>589</v>
      </c>
      <c r="N2" s="622"/>
      <c r="O2" s="622"/>
      <c r="P2" s="622"/>
      <c r="Q2" s="622"/>
    </row>
    <row r="3" spans="1:21" ht="36" hidden="1" customHeight="1">
      <c r="M3" s="622"/>
      <c r="N3" s="622"/>
      <c r="O3" s="622"/>
      <c r="P3" s="622"/>
      <c r="Q3" s="622"/>
    </row>
    <row r="4" spans="1:21" ht="37.5" hidden="1" customHeight="1">
      <c r="M4" s="622"/>
      <c r="N4" s="622"/>
      <c r="O4" s="622"/>
      <c r="P4" s="622"/>
      <c r="Q4" s="622"/>
    </row>
    <row r="5" spans="1:21" ht="14.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66" t="s">
        <v>126</v>
      </c>
      <c r="N5" s="347"/>
      <c r="O5" s="66"/>
      <c r="P5" s="347"/>
      <c r="Q5" s="1"/>
    </row>
    <row r="6" spans="1:21" ht="14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66" t="s">
        <v>1</v>
      </c>
      <c r="N6" s="347"/>
      <c r="O6" s="66"/>
      <c r="P6" s="347"/>
      <c r="Q6" s="1"/>
    </row>
    <row r="7" spans="1:21" ht="14.1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66" t="s">
        <v>127</v>
      </c>
      <c r="N7" s="347"/>
      <c r="O7" s="66"/>
      <c r="P7" s="347"/>
      <c r="Q7" s="66"/>
    </row>
    <row r="8" spans="1:21" ht="14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700" t="s">
        <v>619</v>
      </c>
      <c r="N8" s="700"/>
      <c r="O8" s="700"/>
      <c r="P8" s="700"/>
      <c r="Q8" s="700"/>
    </row>
    <row r="9" spans="1:21" ht="14.1" customHeight="1">
      <c r="A9" s="1"/>
      <c r="B9" s="1"/>
      <c r="C9" s="1"/>
      <c r="D9" s="68"/>
      <c r="E9" s="68"/>
      <c r="F9" s="68"/>
      <c r="G9" s="68"/>
      <c r="H9" s="68"/>
      <c r="I9" s="68"/>
      <c r="J9" s="68"/>
      <c r="K9" s="68"/>
      <c r="L9" s="66"/>
      <c r="M9" s="68"/>
      <c r="N9" s="350"/>
      <c r="O9" s="68"/>
      <c r="P9" s="350"/>
      <c r="Q9" s="69"/>
    </row>
    <row r="10" spans="1:21" ht="14.1" customHeight="1">
      <c r="A10" s="634" t="s">
        <v>128</v>
      </c>
      <c r="B10" s="634"/>
      <c r="C10" s="634"/>
      <c r="D10" s="634"/>
      <c r="E10" s="634"/>
      <c r="F10" s="634"/>
      <c r="G10" s="634"/>
      <c r="H10" s="634"/>
      <c r="I10" s="634"/>
      <c r="J10" s="634"/>
      <c r="K10" s="634"/>
      <c r="L10" s="634"/>
      <c r="M10" s="634"/>
      <c r="N10" s="634"/>
      <c r="O10" s="634"/>
      <c r="P10" s="634"/>
      <c r="Q10" s="634"/>
    </row>
    <row r="11" spans="1:21" ht="14.1" customHeight="1">
      <c r="A11" s="1"/>
      <c r="B11" s="1"/>
      <c r="C11" s="1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350"/>
      <c r="O11" s="68"/>
      <c r="P11" s="350"/>
      <c r="Q11" s="68"/>
    </row>
    <row r="12" spans="1:21" ht="62.25" customHeight="1">
      <c r="A12" s="627" t="s">
        <v>4</v>
      </c>
      <c r="B12" s="627"/>
      <c r="C12" s="627"/>
      <c r="D12" s="627"/>
      <c r="E12" s="627" t="s">
        <v>129</v>
      </c>
      <c r="F12" s="627" t="s">
        <v>130</v>
      </c>
      <c r="G12" s="627" t="s">
        <v>131</v>
      </c>
      <c r="H12" s="627"/>
      <c r="I12" s="627"/>
      <c r="J12" s="627"/>
      <c r="K12" s="628"/>
      <c r="L12" s="677" t="s">
        <v>132</v>
      </c>
      <c r="M12" s="677"/>
      <c r="N12" s="677"/>
      <c r="O12" s="677"/>
      <c r="P12" s="677"/>
      <c r="Q12" s="677"/>
      <c r="R12" s="677"/>
      <c r="S12" s="677"/>
      <c r="T12" s="677"/>
      <c r="U12" s="677"/>
    </row>
    <row r="13" spans="1:21" ht="33.6" customHeight="1">
      <c r="A13" s="97" t="s">
        <v>17</v>
      </c>
      <c r="B13" s="97" t="s">
        <v>18</v>
      </c>
      <c r="C13" s="97" t="s">
        <v>133</v>
      </c>
      <c r="D13" s="97" t="s">
        <v>134</v>
      </c>
      <c r="E13" s="627" t="s">
        <v>79</v>
      </c>
      <c r="F13" s="627"/>
      <c r="G13" s="97" t="s">
        <v>74</v>
      </c>
      <c r="H13" s="97" t="s">
        <v>135</v>
      </c>
      <c r="I13" s="97" t="s">
        <v>136</v>
      </c>
      <c r="J13" s="97" t="s">
        <v>137</v>
      </c>
      <c r="K13" s="97" t="s">
        <v>138</v>
      </c>
      <c r="L13" s="205" t="s">
        <v>11</v>
      </c>
      <c r="M13" s="205" t="s">
        <v>12</v>
      </c>
      <c r="N13" s="351" t="s">
        <v>13</v>
      </c>
      <c r="O13" s="205" t="s">
        <v>14</v>
      </c>
      <c r="P13" s="351" t="s">
        <v>526</v>
      </c>
      <c r="Q13" s="219" t="s">
        <v>16</v>
      </c>
      <c r="R13" s="330" t="s">
        <v>440</v>
      </c>
      <c r="S13" s="330" t="s">
        <v>471</v>
      </c>
      <c r="T13" s="330" t="s">
        <v>472</v>
      </c>
      <c r="U13" s="330" t="s">
        <v>473</v>
      </c>
    </row>
    <row r="14" spans="1:21" ht="14.25" hidden="1" customHeight="1">
      <c r="A14" s="97"/>
      <c r="B14" s="97"/>
      <c r="C14" s="97"/>
      <c r="D14" s="97"/>
      <c r="E14" s="70"/>
      <c r="F14" s="97"/>
      <c r="G14" s="97"/>
      <c r="H14" s="97"/>
      <c r="I14" s="97"/>
      <c r="J14" s="97"/>
      <c r="K14" s="97"/>
      <c r="L14" s="97"/>
      <c r="M14" s="71"/>
      <c r="N14" s="352"/>
      <c r="O14" s="71"/>
      <c r="P14" s="352"/>
      <c r="Q14" s="206"/>
      <c r="R14" s="319"/>
      <c r="S14" s="330"/>
      <c r="T14" s="330"/>
      <c r="U14" s="330"/>
    </row>
    <row r="15" spans="1:21" ht="25.5" customHeight="1">
      <c r="A15" s="701" t="s">
        <v>21</v>
      </c>
      <c r="B15" s="701"/>
      <c r="C15" s="701"/>
      <c r="D15" s="701"/>
      <c r="E15" s="702" t="s">
        <v>570</v>
      </c>
      <c r="F15" s="96" t="s">
        <v>139</v>
      </c>
      <c r="G15" s="408" t="s">
        <v>582</v>
      </c>
      <c r="H15" s="408" t="s">
        <v>583</v>
      </c>
      <c r="I15" s="408" t="s">
        <v>584</v>
      </c>
      <c r="J15" s="72"/>
      <c r="K15" s="72"/>
      <c r="L15" s="73">
        <f t="shared" ref="L15:U15" si="0">L16</f>
        <v>52055.7</v>
      </c>
      <c r="M15" s="73">
        <f t="shared" si="0"/>
        <v>51330.3</v>
      </c>
      <c r="N15" s="331">
        <f t="shared" si="0"/>
        <v>64438.000000000007</v>
      </c>
      <c r="O15" s="73">
        <f t="shared" si="0"/>
        <v>74861.819999999992</v>
      </c>
      <c r="P15" s="331">
        <f t="shared" si="0"/>
        <v>84611.4</v>
      </c>
      <c r="Q15" s="73">
        <v>78563.7</v>
      </c>
      <c r="R15" s="331">
        <f t="shared" si="0"/>
        <v>79959.199999999997</v>
      </c>
      <c r="S15" s="331">
        <f t="shared" si="0"/>
        <v>75967</v>
      </c>
      <c r="T15" s="331">
        <f t="shared" si="0"/>
        <v>75967</v>
      </c>
      <c r="U15" s="331">
        <f t="shared" si="0"/>
        <v>80638.600000000006</v>
      </c>
    </row>
    <row r="16" spans="1:21" ht="122.25" customHeight="1">
      <c r="A16" s="701"/>
      <c r="B16" s="701"/>
      <c r="C16" s="701"/>
      <c r="D16" s="701"/>
      <c r="E16" s="703"/>
      <c r="F16" s="74" t="s">
        <v>574</v>
      </c>
      <c r="G16" s="407" t="s">
        <v>576</v>
      </c>
      <c r="H16" s="408" t="s">
        <v>577</v>
      </c>
      <c r="I16" s="408" t="s">
        <v>578</v>
      </c>
      <c r="J16" s="72"/>
      <c r="K16" s="72"/>
      <c r="L16" s="73">
        <f>L17+L39+L69+L90+L112+L118+L104</f>
        <v>52055.7</v>
      </c>
      <c r="M16" s="73">
        <f>M17+M39+M69+M90+M112+M118+M104</f>
        <v>51330.3</v>
      </c>
      <c r="N16" s="331">
        <f>N17+N39+N69+N90+N112+N118+N104</f>
        <v>64438.000000000007</v>
      </c>
      <c r="O16" s="73">
        <f>O17+O39+O69+O90+O112+O118+O104</f>
        <v>74861.819999999992</v>
      </c>
      <c r="P16" s="331">
        <f>P17+P39+P69+P90+P112+P118+P104</f>
        <v>84611.4</v>
      </c>
      <c r="Q16" s="73">
        <v>78563.7</v>
      </c>
      <c r="R16" s="331">
        <f>R17+R39+R69+R90+R112+R118+R104</f>
        <v>79959.199999999997</v>
      </c>
      <c r="S16" s="331">
        <f>S17+S39+S69+S90+S112+S118+S104</f>
        <v>75967</v>
      </c>
      <c r="T16" s="331">
        <f>T17+T39+T69+T90+T112+T118+T104</f>
        <v>75967</v>
      </c>
      <c r="U16" s="331">
        <f>U17+U39+U69+U90+U112+U118+U104</f>
        <v>80638.600000000006</v>
      </c>
    </row>
    <row r="17" spans="1:21" s="312" customFormat="1" ht="12.95" customHeight="1">
      <c r="A17" s="695" t="s">
        <v>21</v>
      </c>
      <c r="B17" s="695" t="s">
        <v>143</v>
      </c>
      <c r="C17" s="695"/>
      <c r="D17" s="695"/>
      <c r="E17" s="688" t="s">
        <v>23</v>
      </c>
      <c r="F17" s="433" t="s">
        <v>139</v>
      </c>
      <c r="G17" s="434">
        <v>127</v>
      </c>
      <c r="H17" s="434" t="s">
        <v>140</v>
      </c>
      <c r="I17" s="434" t="s">
        <v>141</v>
      </c>
      <c r="J17" s="434"/>
      <c r="K17" s="434"/>
      <c r="L17" s="331">
        <f t="shared" ref="L17:U17" si="1">L18</f>
        <v>10460</v>
      </c>
      <c r="M17" s="331">
        <f t="shared" si="1"/>
        <v>10690.599999999999</v>
      </c>
      <c r="N17" s="331">
        <f>N18</f>
        <v>11267.4</v>
      </c>
      <c r="O17" s="331">
        <f>O18</f>
        <v>12563.6</v>
      </c>
      <c r="P17" s="331">
        <f t="shared" si="1"/>
        <v>13047.400000000001</v>
      </c>
      <c r="Q17" s="331">
        <f>Q18</f>
        <v>13066.5</v>
      </c>
      <c r="R17" s="331">
        <f>R18</f>
        <v>14239.8</v>
      </c>
      <c r="S17" s="331">
        <f t="shared" si="1"/>
        <v>14239.8</v>
      </c>
      <c r="T17" s="331">
        <f t="shared" si="1"/>
        <v>14239.8</v>
      </c>
      <c r="U17" s="331">
        <f t="shared" si="1"/>
        <v>13550.9</v>
      </c>
    </row>
    <row r="18" spans="1:21" s="312" customFormat="1" ht="37.5" customHeight="1">
      <c r="A18" s="695"/>
      <c r="B18" s="695"/>
      <c r="C18" s="695"/>
      <c r="D18" s="695"/>
      <c r="E18" s="688"/>
      <c r="F18" s="426" t="s">
        <v>561</v>
      </c>
      <c r="G18" s="427">
        <v>127</v>
      </c>
      <c r="H18" s="427" t="s">
        <v>140</v>
      </c>
      <c r="I18" s="427" t="s">
        <v>141</v>
      </c>
      <c r="J18" s="427"/>
      <c r="K18" s="427"/>
      <c r="L18" s="232">
        <f>L25+L26+L27+L28+L30+L37+L19+L20+L21+L22+L23+L24+L29+L32+L33+L34+L35+L36</f>
        <v>10460</v>
      </c>
      <c r="M18" s="232">
        <f>M25+M26+M27+M28+M30+M37+M19+M20+M21+M22+M23+M24+M29+M32+M33+M34+M35+M36</f>
        <v>10690.599999999999</v>
      </c>
      <c r="N18" s="232">
        <f>N25+N26+N27+N28+N30+N37+N19+N20+N21+N22+N23+N24+N29+N32+N33+N34+N35+N36</f>
        <v>11267.4</v>
      </c>
      <c r="O18" s="232">
        <f t="shared" ref="O18:U18" si="2">O25+O26+O27+O28+O30+O37+O19+O20+O21+O22+O23+O24+O29+O32+O33+O34+O35+O36+O31</f>
        <v>12563.6</v>
      </c>
      <c r="P18" s="232">
        <f t="shared" si="2"/>
        <v>13047.400000000001</v>
      </c>
      <c r="Q18" s="232">
        <f t="shared" si="2"/>
        <v>13066.5</v>
      </c>
      <c r="R18" s="232">
        <f t="shared" si="2"/>
        <v>14239.8</v>
      </c>
      <c r="S18" s="232">
        <f t="shared" si="2"/>
        <v>14239.8</v>
      </c>
      <c r="T18" s="232">
        <f t="shared" si="2"/>
        <v>14239.8</v>
      </c>
      <c r="U18" s="232">
        <f t="shared" si="2"/>
        <v>13550.9</v>
      </c>
    </row>
    <row r="19" spans="1:21" s="312" customFormat="1" ht="37.5" customHeight="1">
      <c r="A19" s="670" t="s">
        <v>21</v>
      </c>
      <c r="B19" s="670" t="s">
        <v>143</v>
      </c>
      <c r="C19" s="670" t="s">
        <v>22</v>
      </c>
      <c r="D19" s="670"/>
      <c r="E19" s="678" t="s">
        <v>154</v>
      </c>
      <c r="F19" s="704" t="s">
        <v>561</v>
      </c>
      <c r="G19" s="488" t="s">
        <v>145</v>
      </c>
      <c r="H19" s="488" t="s">
        <v>146</v>
      </c>
      <c r="I19" s="488" t="s">
        <v>22</v>
      </c>
      <c r="J19" s="486" t="s">
        <v>155</v>
      </c>
      <c r="K19" s="486">
        <v>611</v>
      </c>
      <c r="L19" s="414">
        <v>0</v>
      </c>
      <c r="M19" s="353">
        <v>10507.5</v>
      </c>
      <c r="N19" s="353">
        <v>11242.3</v>
      </c>
      <c r="O19" s="230">
        <v>12396.7</v>
      </c>
      <c r="P19" s="230">
        <v>12954.2</v>
      </c>
      <c r="Q19" s="421">
        <v>12779</v>
      </c>
      <c r="R19" s="551">
        <v>14131</v>
      </c>
      <c r="S19" s="551">
        <v>14131</v>
      </c>
      <c r="T19" s="552">
        <v>14131</v>
      </c>
      <c r="U19" s="552">
        <v>13437.1</v>
      </c>
    </row>
    <row r="20" spans="1:21" s="312" customFormat="1" ht="17.25" customHeight="1">
      <c r="A20" s="671"/>
      <c r="B20" s="671"/>
      <c r="C20" s="671"/>
      <c r="D20" s="671"/>
      <c r="E20" s="679"/>
      <c r="F20" s="705"/>
      <c r="G20" s="684" t="s">
        <v>145</v>
      </c>
      <c r="H20" s="684" t="s">
        <v>146</v>
      </c>
      <c r="I20" s="684" t="s">
        <v>22</v>
      </c>
      <c r="J20" s="512" t="s">
        <v>512</v>
      </c>
      <c r="K20" s="422">
        <v>611</v>
      </c>
      <c r="L20" s="341"/>
      <c r="M20" s="337"/>
      <c r="N20" s="337"/>
      <c r="O20" s="231"/>
      <c r="P20" s="231"/>
      <c r="Q20" s="231">
        <v>98.2</v>
      </c>
      <c r="R20" s="553">
        <v>103</v>
      </c>
      <c r="S20" s="553">
        <v>103</v>
      </c>
      <c r="T20" s="554">
        <v>103</v>
      </c>
      <c r="U20" s="554">
        <v>103</v>
      </c>
    </row>
    <row r="21" spans="1:21" s="312" customFormat="1" ht="14.25" customHeight="1">
      <c r="A21" s="671"/>
      <c r="B21" s="671"/>
      <c r="C21" s="671"/>
      <c r="D21" s="671"/>
      <c r="E21" s="679"/>
      <c r="F21" s="705"/>
      <c r="G21" s="684"/>
      <c r="H21" s="684"/>
      <c r="I21" s="684"/>
      <c r="J21" s="513" t="s">
        <v>532</v>
      </c>
      <c r="K21" s="487">
        <v>612</v>
      </c>
      <c r="L21" s="371"/>
      <c r="M21" s="336"/>
      <c r="N21" s="336"/>
      <c r="O21" s="423">
        <v>54.3</v>
      </c>
      <c r="P21" s="289">
        <v>32.6</v>
      </c>
      <c r="Q21" s="231">
        <v>69.8</v>
      </c>
      <c r="R21" s="553">
        <v>0</v>
      </c>
      <c r="S21" s="553"/>
      <c r="T21" s="554"/>
      <c r="U21" s="554"/>
    </row>
    <row r="22" spans="1:21" s="312" customFormat="1" ht="15.75" customHeight="1">
      <c r="A22" s="671"/>
      <c r="B22" s="671"/>
      <c r="C22" s="671"/>
      <c r="D22" s="671"/>
      <c r="E22" s="679"/>
      <c r="F22" s="705"/>
      <c r="G22" s="684"/>
      <c r="H22" s="684"/>
      <c r="I22" s="684"/>
      <c r="J22" s="514" t="s">
        <v>156</v>
      </c>
      <c r="K22" s="515">
        <v>612</v>
      </c>
      <c r="L22" s="341"/>
      <c r="M22" s="337"/>
      <c r="N22" s="337"/>
      <c r="O22" s="516">
        <v>56.6</v>
      </c>
      <c r="P22" s="517"/>
      <c r="Q22" s="423"/>
      <c r="R22" s="555"/>
      <c r="S22" s="555"/>
      <c r="T22" s="556"/>
      <c r="U22" s="556"/>
    </row>
    <row r="23" spans="1:21" s="312" customFormat="1" ht="16.5" customHeight="1">
      <c r="A23" s="671"/>
      <c r="B23" s="671"/>
      <c r="C23" s="671"/>
      <c r="D23" s="671"/>
      <c r="E23" s="679"/>
      <c r="F23" s="705"/>
      <c r="G23" s="684"/>
      <c r="H23" s="684"/>
      <c r="I23" s="684"/>
      <c r="J23" s="518" t="s">
        <v>533</v>
      </c>
      <c r="K23" s="519">
        <v>612</v>
      </c>
      <c r="L23" s="415"/>
      <c r="M23" s="520"/>
      <c r="N23" s="520"/>
      <c r="O23" s="338"/>
      <c r="P23" s="517"/>
      <c r="Q23" s="423">
        <v>1.1000000000000001</v>
      </c>
      <c r="R23" s="555"/>
      <c r="S23" s="555"/>
      <c r="T23" s="556"/>
      <c r="U23" s="556"/>
    </row>
    <row r="24" spans="1:21" s="312" customFormat="1" ht="17.25" customHeight="1">
      <c r="A24" s="672"/>
      <c r="B24" s="672"/>
      <c r="C24" s="672"/>
      <c r="D24" s="672"/>
      <c r="E24" s="680"/>
      <c r="F24" s="706"/>
      <c r="G24" s="684"/>
      <c r="H24" s="684"/>
      <c r="I24" s="684"/>
      <c r="J24" s="521" t="s">
        <v>534</v>
      </c>
      <c r="K24" s="519">
        <v>612</v>
      </c>
      <c r="L24" s="415"/>
      <c r="M24" s="520"/>
      <c r="N24" s="520"/>
      <c r="O24" s="338"/>
      <c r="P24" s="517"/>
      <c r="Q24" s="423">
        <v>112.9</v>
      </c>
      <c r="R24" s="555"/>
      <c r="S24" s="555"/>
      <c r="T24" s="556"/>
      <c r="U24" s="556"/>
    </row>
    <row r="25" spans="1:21" s="312" customFormat="1" ht="41.25" customHeight="1">
      <c r="A25" s="498" t="s">
        <v>21</v>
      </c>
      <c r="B25" s="498" t="s">
        <v>143</v>
      </c>
      <c r="C25" s="498" t="s">
        <v>22</v>
      </c>
      <c r="D25" s="498" t="s">
        <v>143</v>
      </c>
      <c r="E25" s="425" t="s">
        <v>23</v>
      </c>
      <c r="F25" s="426" t="s">
        <v>561</v>
      </c>
      <c r="G25" s="498" t="s">
        <v>145</v>
      </c>
      <c r="H25" s="498" t="s">
        <v>146</v>
      </c>
      <c r="I25" s="498" t="s">
        <v>22</v>
      </c>
      <c r="J25" s="427" t="s">
        <v>147</v>
      </c>
      <c r="K25" s="427">
        <v>611.61199999999997</v>
      </c>
      <c r="L25" s="232">
        <v>10166.299999999999</v>
      </c>
      <c r="M25" s="338">
        <v>0</v>
      </c>
      <c r="N25" s="338">
        <v>0</v>
      </c>
      <c r="O25" s="499">
        <v>0</v>
      </c>
      <c r="P25" s="499">
        <v>0</v>
      </c>
      <c r="Q25" s="428">
        <v>0</v>
      </c>
      <c r="R25" s="553">
        <v>0</v>
      </c>
      <c r="S25" s="553">
        <v>0</v>
      </c>
      <c r="T25" s="553">
        <v>0</v>
      </c>
      <c r="U25" s="553">
        <v>0</v>
      </c>
    </row>
    <row r="26" spans="1:21" s="312" customFormat="1" ht="56.25" hidden="1" customHeight="1">
      <c r="A26" s="498" t="s">
        <v>21</v>
      </c>
      <c r="B26" s="498" t="s">
        <v>143</v>
      </c>
      <c r="C26" s="498" t="s">
        <v>22</v>
      </c>
      <c r="D26" s="498" t="s">
        <v>143</v>
      </c>
      <c r="E26" s="425" t="s">
        <v>148</v>
      </c>
      <c r="F26" s="426" t="s">
        <v>144</v>
      </c>
      <c r="G26" s="498" t="s">
        <v>145</v>
      </c>
      <c r="H26" s="498" t="s">
        <v>146</v>
      </c>
      <c r="I26" s="498" t="s">
        <v>22</v>
      </c>
      <c r="J26" s="427" t="s">
        <v>147</v>
      </c>
      <c r="K26" s="427">
        <v>611.61199999999997</v>
      </c>
      <c r="L26" s="232">
        <v>0</v>
      </c>
      <c r="M26" s="232">
        <v>0</v>
      </c>
      <c r="N26" s="232">
        <v>0</v>
      </c>
      <c r="O26" s="232">
        <v>0</v>
      </c>
      <c r="P26" s="232">
        <v>0</v>
      </c>
      <c r="Q26" s="332">
        <v>0</v>
      </c>
      <c r="R26" s="553"/>
      <c r="S26" s="557"/>
      <c r="T26" s="557"/>
      <c r="U26" s="557"/>
    </row>
    <row r="27" spans="1:21" s="312" customFormat="1" ht="50.25" customHeight="1">
      <c r="A27" s="498" t="s">
        <v>21</v>
      </c>
      <c r="B27" s="498" t="s">
        <v>143</v>
      </c>
      <c r="C27" s="498" t="s">
        <v>22</v>
      </c>
      <c r="D27" s="498" t="s">
        <v>151</v>
      </c>
      <c r="E27" s="425" t="s">
        <v>149</v>
      </c>
      <c r="F27" s="426" t="s">
        <v>561</v>
      </c>
      <c r="G27" s="498" t="s">
        <v>145</v>
      </c>
      <c r="H27" s="498" t="s">
        <v>146</v>
      </c>
      <c r="I27" s="498" t="s">
        <v>22</v>
      </c>
      <c r="J27" s="429" t="s">
        <v>150</v>
      </c>
      <c r="K27" s="427">
        <v>611.61199999999997</v>
      </c>
      <c r="L27" s="232">
        <v>255</v>
      </c>
      <c r="M27" s="232">
        <v>0</v>
      </c>
      <c r="N27" s="232">
        <v>0</v>
      </c>
      <c r="O27" s="232">
        <v>0</v>
      </c>
      <c r="P27" s="232">
        <v>0</v>
      </c>
      <c r="Q27" s="332">
        <v>0</v>
      </c>
      <c r="R27" s="553">
        <v>0</v>
      </c>
      <c r="S27" s="553">
        <v>0</v>
      </c>
      <c r="T27" s="553">
        <v>0</v>
      </c>
      <c r="U27" s="553">
        <v>0</v>
      </c>
    </row>
    <row r="28" spans="1:21" s="312" customFormat="1" ht="39" customHeight="1">
      <c r="A28" s="502" t="s">
        <v>21</v>
      </c>
      <c r="B28" s="502" t="s">
        <v>143</v>
      </c>
      <c r="C28" s="502" t="s">
        <v>22</v>
      </c>
      <c r="D28" s="502" t="s">
        <v>168</v>
      </c>
      <c r="E28" s="507" t="s">
        <v>152</v>
      </c>
      <c r="F28" s="479" t="s">
        <v>561</v>
      </c>
      <c r="G28" s="488" t="s">
        <v>145</v>
      </c>
      <c r="H28" s="488" t="s">
        <v>146</v>
      </c>
      <c r="I28" s="488" t="s">
        <v>22</v>
      </c>
      <c r="J28" s="522" t="s">
        <v>153</v>
      </c>
      <c r="K28" s="427">
        <v>611</v>
      </c>
      <c r="L28" s="232">
        <v>38.700000000000003</v>
      </c>
      <c r="M28" s="232">
        <v>0</v>
      </c>
      <c r="N28" s="232">
        <v>0</v>
      </c>
      <c r="O28" s="232">
        <v>0</v>
      </c>
      <c r="P28" s="232">
        <v>0</v>
      </c>
      <c r="Q28" s="332">
        <v>0</v>
      </c>
      <c r="R28" s="553">
        <v>0</v>
      </c>
      <c r="S28" s="553">
        <v>0</v>
      </c>
      <c r="T28" s="553">
        <v>0</v>
      </c>
      <c r="U28" s="553">
        <v>0</v>
      </c>
    </row>
    <row r="29" spans="1:21" s="312" customFormat="1" ht="38.25" customHeight="1">
      <c r="A29" s="506" t="s">
        <v>21</v>
      </c>
      <c r="B29" s="506" t="s">
        <v>143</v>
      </c>
      <c r="C29" s="506" t="s">
        <v>22</v>
      </c>
      <c r="D29" s="506" t="s">
        <v>170</v>
      </c>
      <c r="E29" s="506" t="s">
        <v>443</v>
      </c>
      <c r="F29" s="469" t="s">
        <v>561</v>
      </c>
      <c r="G29" s="497" t="s">
        <v>145</v>
      </c>
      <c r="H29" s="497" t="s">
        <v>146</v>
      </c>
      <c r="I29" s="497" t="s">
        <v>22</v>
      </c>
      <c r="J29" s="545" t="s">
        <v>466</v>
      </c>
      <c r="K29" s="427">
        <v>611</v>
      </c>
      <c r="L29" s="232">
        <v>0</v>
      </c>
      <c r="M29" s="232">
        <v>0</v>
      </c>
      <c r="N29" s="232">
        <v>0</v>
      </c>
      <c r="O29" s="232">
        <v>0</v>
      </c>
      <c r="P29" s="232">
        <v>4.0999999999999996</v>
      </c>
      <c r="Q29" s="332">
        <v>5.5</v>
      </c>
      <c r="R29" s="558">
        <v>5.5</v>
      </c>
      <c r="S29" s="558">
        <v>5.5</v>
      </c>
      <c r="T29" s="558">
        <v>5.5</v>
      </c>
      <c r="U29" s="558">
        <v>10.5</v>
      </c>
    </row>
    <row r="30" spans="1:21" s="312" customFormat="1" ht="47.25" customHeight="1">
      <c r="A30" s="684" t="s">
        <v>21</v>
      </c>
      <c r="B30" s="684" t="s">
        <v>143</v>
      </c>
      <c r="C30" s="684" t="s">
        <v>34</v>
      </c>
      <c r="D30" s="684"/>
      <c r="E30" s="681" t="s">
        <v>157</v>
      </c>
      <c r="F30" s="681" t="s">
        <v>561</v>
      </c>
      <c r="G30" s="684" t="s">
        <v>145</v>
      </c>
      <c r="H30" s="684" t="s">
        <v>146</v>
      </c>
      <c r="I30" s="684" t="s">
        <v>22</v>
      </c>
      <c r="J30" s="514" t="s">
        <v>158</v>
      </c>
      <c r="K30" s="486">
        <v>612</v>
      </c>
      <c r="L30" s="431">
        <v>0</v>
      </c>
      <c r="M30" s="523">
        <v>160.80000000000001</v>
      </c>
      <c r="N30" s="431">
        <v>0</v>
      </c>
      <c r="O30" s="431">
        <v>0</v>
      </c>
      <c r="P30" s="431">
        <v>0</v>
      </c>
      <c r="Q30" s="524">
        <v>0</v>
      </c>
      <c r="R30" s="559">
        <v>0</v>
      </c>
      <c r="S30" s="559">
        <v>0</v>
      </c>
      <c r="T30" s="559">
        <v>0</v>
      </c>
      <c r="U30" s="559">
        <v>0</v>
      </c>
    </row>
    <row r="31" spans="1:21" s="312" customFormat="1" ht="15" customHeight="1">
      <c r="A31" s="684"/>
      <c r="B31" s="684"/>
      <c r="C31" s="684"/>
      <c r="D31" s="684"/>
      <c r="E31" s="681"/>
      <c r="F31" s="681"/>
      <c r="G31" s="684"/>
      <c r="H31" s="684"/>
      <c r="I31" s="684"/>
      <c r="J31" s="422" t="s">
        <v>159</v>
      </c>
      <c r="K31" s="422">
        <v>612</v>
      </c>
      <c r="L31" s="413"/>
      <c r="M31" s="412"/>
      <c r="N31" s="413"/>
      <c r="O31" s="525">
        <v>24.7</v>
      </c>
      <c r="P31" s="413"/>
      <c r="Q31" s="413"/>
      <c r="R31" s="560"/>
      <c r="S31" s="560"/>
      <c r="T31" s="560"/>
      <c r="U31" s="560"/>
    </row>
    <row r="32" spans="1:21" s="312" customFormat="1" ht="31.5" customHeight="1">
      <c r="A32" s="684" t="s">
        <v>21</v>
      </c>
      <c r="B32" s="684" t="s">
        <v>143</v>
      </c>
      <c r="C32" s="684" t="s">
        <v>34</v>
      </c>
      <c r="D32" s="684" t="s">
        <v>143</v>
      </c>
      <c r="E32" s="681" t="s">
        <v>552</v>
      </c>
      <c r="F32" s="681" t="s">
        <v>561</v>
      </c>
      <c r="G32" s="497" t="s">
        <v>145</v>
      </c>
      <c r="H32" s="497" t="s">
        <v>146</v>
      </c>
      <c r="I32" s="497" t="s">
        <v>22</v>
      </c>
      <c r="J32" s="422" t="s">
        <v>474</v>
      </c>
      <c r="K32" s="422">
        <v>612</v>
      </c>
      <c r="L32" s="341"/>
      <c r="M32" s="362"/>
      <c r="N32" s="341"/>
      <c r="O32" s="537"/>
      <c r="P32" s="341">
        <v>23.5</v>
      </c>
      <c r="Q32" s="341">
        <v>0</v>
      </c>
      <c r="R32" s="561">
        <v>0.3</v>
      </c>
      <c r="S32" s="561">
        <v>0.3</v>
      </c>
      <c r="T32" s="561">
        <v>0.3</v>
      </c>
      <c r="U32" s="561">
        <v>0.3</v>
      </c>
    </row>
    <row r="33" spans="1:21" s="312" customFormat="1" ht="36" customHeight="1">
      <c r="A33" s="684"/>
      <c r="B33" s="684"/>
      <c r="C33" s="684"/>
      <c r="D33" s="684"/>
      <c r="E33" s="681"/>
      <c r="F33" s="681"/>
      <c r="G33" s="497" t="s">
        <v>145</v>
      </c>
      <c r="H33" s="497" t="s">
        <v>146</v>
      </c>
      <c r="I33" s="497" t="s">
        <v>22</v>
      </c>
      <c r="J33" s="422" t="s">
        <v>557</v>
      </c>
      <c r="K33" s="422">
        <v>612</v>
      </c>
      <c r="L33" s="341"/>
      <c r="M33" s="362"/>
      <c r="N33" s="341"/>
      <c r="O33" s="537"/>
      <c r="P33" s="341">
        <v>0</v>
      </c>
      <c r="Q33" s="341">
        <v>0</v>
      </c>
      <c r="R33" s="561">
        <v>0</v>
      </c>
      <c r="S33" s="561">
        <v>0</v>
      </c>
      <c r="T33" s="561">
        <v>0</v>
      </c>
      <c r="U33" s="561">
        <v>0</v>
      </c>
    </row>
    <row r="34" spans="1:21" s="312" customFormat="1" ht="59.25" customHeight="1">
      <c r="A34" s="489" t="s">
        <v>21</v>
      </c>
      <c r="B34" s="489" t="s">
        <v>143</v>
      </c>
      <c r="C34" s="489" t="s">
        <v>34</v>
      </c>
      <c r="D34" s="489" t="s">
        <v>151</v>
      </c>
      <c r="E34" s="544" t="s">
        <v>545</v>
      </c>
      <c r="F34" s="496" t="s">
        <v>561</v>
      </c>
      <c r="G34" s="489" t="s">
        <v>145</v>
      </c>
      <c r="H34" s="489" t="s">
        <v>146</v>
      </c>
      <c r="I34" s="489" t="s">
        <v>22</v>
      </c>
      <c r="J34" s="487">
        <v>310205330</v>
      </c>
      <c r="K34" s="536">
        <v>612</v>
      </c>
      <c r="L34" s="415">
        <v>0</v>
      </c>
      <c r="M34" s="415">
        <v>0</v>
      </c>
      <c r="N34" s="415">
        <v>0</v>
      </c>
      <c r="O34" s="415">
        <v>0</v>
      </c>
      <c r="P34" s="415">
        <v>0</v>
      </c>
      <c r="Q34" s="335">
        <v>0</v>
      </c>
      <c r="R34" s="562">
        <v>0</v>
      </c>
      <c r="S34" s="562">
        <v>0</v>
      </c>
      <c r="T34" s="562">
        <v>0</v>
      </c>
      <c r="U34" s="563">
        <v>0</v>
      </c>
    </row>
    <row r="35" spans="1:21" s="312" customFormat="1" ht="79.5" customHeight="1">
      <c r="A35" s="498" t="s">
        <v>21</v>
      </c>
      <c r="B35" s="498" t="s">
        <v>143</v>
      </c>
      <c r="C35" s="498" t="s">
        <v>34</v>
      </c>
      <c r="D35" s="498" t="s">
        <v>168</v>
      </c>
      <c r="E35" s="269" t="s">
        <v>547</v>
      </c>
      <c r="F35" s="426" t="s">
        <v>561</v>
      </c>
      <c r="G35" s="498" t="s">
        <v>145</v>
      </c>
      <c r="H35" s="498" t="s">
        <v>146</v>
      </c>
      <c r="I35" s="498" t="s">
        <v>22</v>
      </c>
      <c r="J35" s="429" t="s">
        <v>549</v>
      </c>
      <c r="K35" s="427">
        <v>612</v>
      </c>
      <c r="L35" s="232">
        <v>0</v>
      </c>
      <c r="M35" s="232">
        <v>0</v>
      </c>
      <c r="N35" s="232">
        <v>0</v>
      </c>
      <c r="O35" s="232">
        <v>0</v>
      </c>
      <c r="P35" s="232">
        <v>0</v>
      </c>
      <c r="Q35" s="332">
        <v>0</v>
      </c>
      <c r="R35" s="564">
        <v>0</v>
      </c>
      <c r="S35" s="564">
        <v>0</v>
      </c>
      <c r="T35" s="564">
        <v>0</v>
      </c>
      <c r="U35" s="561">
        <v>0</v>
      </c>
    </row>
    <row r="36" spans="1:21" s="312" customFormat="1" ht="40.5" customHeight="1">
      <c r="A36" s="498" t="s">
        <v>21</v>
      </c>
      <c r="B36" s="498" t="s">
        <v>143</v>
      </c>
      <c r="C36" s="498" t="s">
        <v>21</v>
      </c>
      <c r="D36" s="498"/>
      <c r="E36" s="425" t="s">
        <v>160</v>
      </c>
      <c r="F36" s="426" t="s">
        <v>561</v>
      </c>
      <c r="G36" s="498" t="s">
        <v>145</v>
      </c>
      <c r="H36" s="498" t="s">
        <v>146</v>
      </c>
      <c r="I36" s="498" t="s">
        <v>22</v>
      </c>
      <c r="J36" s="522" t="s">
        <v>161</v>
      </c>
      <c r="K36" s="427">
        <v>611</v>
      </c>
      <c r="L36" s="232">
        <v>0</v>
      </c>
      <c r="M36" s="232">
        <v>22.3</v>
      </c>
      <c r="N36" s="232">
        <v>25.1</v>
      </c>
      <c r="O36" s="232">
        <v>31.3</v>
      </c>
      <c r="P36" s="232">
        <v>33</v>
      </c>
      <c r="Q36" s="332">
        <v>0</v>
      </c>
      <c r="R36" s="564">
        <v>0</v>
      </c>
      <c r="S36" s="564">
        <v>0</v>
      </c>
      <c r="T36" s="564">
        <v>0</v>
      </c>
      <c r="U36" s="561">
        <v>0</v>
      </c>
    </row>
    <row r="37" spans="1:21" s="312" customFormat="1" ht="42" customHeight="1">
      <c r="A37" s="498" t="s">
        <v>21</v>
      </c>
      <c r="B37" s="498" t="s">
        <v>143</v>
      </c>
      <c r="C37" s="498" t="s">
        <v>49</v>
      </c>
      <c r="D37" s="498"/>
      <c r="E37" s="269" t="s">
        <v>554</v>
      </c>
      <c r="F37" s="426" t="s">
        <v>561</v>
      </c>
      <c r="G37" s="498" t="s">
        <v>145</v>
      </c>
      <c r="H37" s="498" t="s">
        <v>146</v>
      </c>
      <c r="I37" s="498" t="s">
        <v>22</v>
      </c>
      <c r="J37" s="432">
        <v>310461610</v>
      </c>
      <c r="K37" s="427">
        <v>611</v>
      </c>
      <c r="L37" s="232">
        <v>0</v>
      </c>
      <c r="M37" s="232">
        <v>0</v>
      </c>
      <c r="N37" s="232">
        <v>0</v>
      </c>
      <c r="O37" s="232">
        <v>0</v>
      </c>
      <c r="P37" s="232">
        <v>0</v>
      </c>
      <c r="Q37" s="332">
        <v>0</v>
      </c>
      <c r="R37" s="564">
        <v>0</v>
      </c>
      <c r="S37" s="564">
        <v>0</v>
      </c>
      <c r="T37" s="564">
        <v>0</v>
      </c>
      <c r="U37" s="565">
        <v>0</v>
      </c>
    </row>
    <row r="38" spans="1:21" s="312" customFormat="1" ht="0.75" hidden="1" customHeight="1">
      <c r="R38" s="566"/>
      <c r="S38" s="557"/>
      <c r="T38" s="557"/>
      <c r="U38" s="557"/>
    </row>
    <row r="39" spans="1:21" s="312" customFormat="1" ht="22.5" customHeight="1">
      <c r="A39" s="721" t="s">
        <v>21</v>
      </c>
      <c r="B39" s="721" t="s">
        <v>151</v>
      </c>
      <c r="C39" s="670"/>
      <c r="D39" s="670"/>
      <c r="E39" s="689" t="s">
        <v>93</v>
      </c>
      <c r="F39" s="433" t="s">
        <v>139</v>
      </c>
      <c r="G39" s="434">
        <v>127</v>
      </c>
      <c r="H39" s="434" t="s">
        <v>140</v>
      </c>
      <c r="I39" s="434" t="s">
        <v>141</v>
      </c>
      <c r="J39" s="427"/>
      <c r="K39" s="427"/>
      <c r="L39" s="331">
        <f t="shared" ref="L39:T39" si="3">L40</f>
        <v>30230.2</v>
      </c>
      <c r="M39" s="331">
        <f t="shared" si="3"/>
        <v>29027.200000000001</v>
      </c>
      <c r="N39" s="331">
        <f t="shared" si="3"/>
        <v>28489.8</v>
      </c>
      <c r="O39" s="331">
        <f t="shared" si="3"/>
        <v>32614.7</v>
      </c>
      <c r="P39" s="331">
        <f t="shared" si="3"/>
        <v>38829.199999999997</v>
      </c>
      <c r="Q39" s="331">
        <f>Q40</f>
        <v>27068</v>
      </c>
      <c r="R39" s="73">
        <f>R40+R41</f>
        <v>31533.3</v>
      </c>
      <c r="S39" s="73">
        <f t="shared" si="3"/>
        <v>27541.1</v>
      </c>
      <c r="T39" s="73">
        <f t="shared" si="3"/>
        <v>27541.1</v>
      </c>
      <c r="U39" s="73">
        <f>U40</f>
        <v>30168.600000000002</v>
      </c>
    </row>
    <row r="40" spans="1:21" s="312" customFormat="1" ht="39" customHeight="1">
      <c r="A40" s="722"/>
      <c r="B40" s="722"/>
      <c r="C40" s="671"/>
      <c r="D40" s="671"/>
      <c r="E40" s="690"/>
      <c r="F40" s="678" t="s">
        <v>562</v>
      </c>
      <c r="G40" s="498" t="s">
        <v>145</v>
      </c>
      <c r="H40" s="498" t="s">
        <v>146</v>
      </c>
      <c r="I40" s="435" t="s">
        <v>141</v>
      </c>
      <c r="J40" s="435"/>
      <c r="K40" s="435"/>
      <c r="L40" s="232">
        <f>L47+L48+L49+L50+L51+L52+L55+L64+L42+L43+L44+L45+L46+L53+L54+L56+L57+L58+L59+L60+L61+L62+L66+L67+L68</f>
        <v>30230.2</v>
      </c>
      <c r="M40" s="232">
        <f>M53+M55+M56+M57+M58+M59+M60+M61+M62+M64+M66+M67+M68</f>
        <v>29027.200000000001</v>
      </c>
      <c r="N40" s="232">
        <f>N53+N55+N56+N57+N58+N59+N60+N61+N62+N64+N66+N67+N68</f>
        <v>28489.8</v>
      </c>
      <c r="O40" s="232">
        <f>O53+O55+O56+O57+O58+O59+O60+O61+O64+O66+O67+O68</f>
        <v>32614.7</v>
      </c>
      <c r="P40" s="232">
        <f>P53+P55+P56+P57+P58+P59+P60+P61+P64+P66+P67+P68+P63</f>
        <v>38829.199999999997</v>
      </c>
      <c r="Q40" s="232">
        <f>Q53+Q55+Q56+Q57+Q58+Q59+Q60+Q61+Q64+Q66+Q67+Q68+Q63</f>
        <v>27068</v>
      </c>
      <c r="R40" s="567">
        <f>R53+R55+R56+R57+R64+R66+R67+R68+R63+R65</f>
        <v>31533.3</v>
      </c>
      <c r="S40" s="567">
        <f>S53+S55+S56+S57+S64+S66+S67+S68+S63+S65</f>
        <v>27541.1</v>
      </c>
      <c r="T40" s="567">
        <f>T53+T55+T56+T57+T64+T66+T67+T68+T63+T65</f>
        <v>27541.1</v>
      </c>
      <c r="U40" s="567">
        <f>U53+U55+U56+U57+U64+U66+U67+U68+U63+U58+U65</f>
        <v>30168.600000000002</v>
      </c>
    </row>
    <row r="41" spans="1:21" s="312" customFormat="1" ht="18.75" customHeight="1">
      <c r="A41" s="723"/>
      <c r="B41" s="723"/>
      <c r="C41" s="672"/>
      <c r="D41" s="672"/>
      <c r="E41" s="691"/>
      <c r="F41" s="680"/>
      <c r="G41" s="498" t="s">
        <v>573</v>
      </c>
      <c r="H41" s="498" t="s">
        <v>146</v>
      </c>
      <c r="I41" s="498" t="s">
        <v>22</v>
      </c>
      <c r="J41" s="432"/>
      <c r="K41" s="435"/>
      <c r="L41" s="232"/>
      <c r="M41" s="338">
        <v>0</v>
      </c>
      <c r="N41" s="338">
        <v>0</v>
      </c>
      <c r="O41" s="338">
        <v>0</v>
      </c>
      <c r="P41" s="338">
        <v>0</v>
      </c>
      <c r="Q41" s="436">
        <v>0</v>
      </c>
      <c r="R41" s="553">
        <f>R58+R59+R60+R61</f>
        <v>0</v>
      </c>
      <c r="S41" s="553">
        <v>0</v>
      </c>
      <c r="T41" s="553">
        <v>0</v>
      </c>
      <c r="U41" s="553">
        <v>0</v>
      </c>
    </row>
    <row r="42" spans="1:21" s="312" customFormat="1" ht="38.25" customHeight="1">
      <c r="A42" s="670" t="s">
        <v>21</v>
      </c>
      <c r="B42" s="670" t="s">
        <v>151</v>
      </c>
      <c r="C42" s="670" t="s">
        <v>22</v>
      </c>
      <c r="D42" s="670"/>
      <c r="E42" s="718" t="s">
        <v>172</v>
      </c>
      <c r="F42" s="692" t="s">
        <v>562</v>
      </c>
      <c r="G42" s="437" t="s">
        <v>145</v>
      </c>
      <c r="H42" s="437" t="s">
        <v>146</v>
      </c>
      <c r="I42" s="437" t="s">
        <v>22</v>
      </c>
      <c r="J42" s="432" t="s">
        <v>173</v>
      </c>
      <c r="K42" s="438">
        <v>611</v>
      </c>
      <c r="L42" s="414">
        <v>0</v>
      </c>
      <c r="M42" s="354">
        <v>6712.4</v>
      </c>
      <c r="N42" s="354">
        <v>10478.1</v>
      </c>
      <c r="O42" s="338">
        <v>8518.7000000000007</v>
      </c>
      <c r="P42" s="338">
        <v>7944.6</v>
      </c>
      <c r="Q42" s="428">
        <v>5312.5</v>
      </c>
      <c r="R42" s="568">
        <v>9683</v>
      </c>
      <c r="S42" s="568">
        <v>7206</v>
      </c>
      <c r="T42" s="568">
        <v>7206</v>
      </c>
      <c r="U42" s="569">
        <v>28695.5</v>
      </c>
    </row>
    <row r="43" spans="1:21" s="312" customFormat="1" ht="15" customHeight="1">
      <c r="A43" s="671"/>
      <c r="B43" s="671"/>
      <c r="C43" s="671"/>
      <c r="D43" s="671"/>
      <c r="E43" s="719"/>
      <c r="F43" s="720"/>
      <c r="G43" s="437" t="s">
        <v>145</v>
      </c>
      <c r="H43" s="437" t="s">
        <v>146</v>
      </c>
      <c r="I43" s="437" t="s">
        <v>22</v>
      </c>
      <c r="J43" s="432" t="s">
        <v>535</v>
      </c>
      <c r="K43" s="438">
        <v>611</v>
      </c>
      <c r="L43" s="341"/>
      <c r="M43" s="439"/>
      <c r="N43" s="354"/>
      <c r="O43" s="338"/>
      <c r="P43" s="338"/>
      <c r="Q43" s="428">
        <v>107</v>
      </c>
      <c r="R43" s="570">
        <v>107</v>
      </c>
      <c r="S43" s="571">
        <v>107</v>
      </c>
      <c r="T43" s="571">
        <v>107</v>
      </c>
      <c r="U43" s="572">
        <v>107</v>
      </c>
    </row>
    <row r="44" spans="1:21" s="312" customFormat="1" ht="15" customHeight="1">
      <c r="A44" s="671"/>
      <c r="B44" s="671"/>
      <c r="C44" s="671"/>
      <c r="D44" s="671"/>
      <c r="E44" s="719"/>
      <c r="F44" s="693"/>
      <c r="G44" s="440"/>
      <c r="H44" s="440"/>
      <c r="I44" s="440"/>
      <c r="J44" s="432" t="s">
        <v>173</v>
      </c>
      <c r="K44" s="441">
        <v>612</v>
      </c>
      <c r="L44" s="341"/>
      <c r="M44" s="439"/>
      <c r="N44" s="354"/>
      <c r="O44" s="338">
        <v>942</v>
      </c>
      <c r="P44" s="338">
        <v>1402.3</v>
      </c>
      <c r="Q44" s="428">
        <v>389.4</v>
      </c>
      <c r="R44" s="573">
        <v>0</v>
      </c>
      <c r="S44" s="557">
        <v>0</v>
      </c>
      <c r="T44" s="557">
        <v>0</v>
      </c>
      <c r="U44" s="557">
        <v>0</v>
      </c>
    </row>
    <row r="45" spans="1:21" s="312" customFormat="1" ht="15" customHeight="1">
      <c r="A45" s="671"/>
      <c r="B45" s="671"/>
      <c r="C45" s="671"/>
      <c r="D45" s="671"/>
      <c r="E45" s="719"/>
      <c r="F45" s="693"/>
      <c r="G45" s="498" t="s">
        <v>145</v>
      </c>
      <c r="H45" s="498" t="s">
        <v>146</v>
      </c>
      <c r="I45" s="498" t="s">
        <v>22</v>
      </c>
      <c r="J45" s="442" t="s">
        <v>174</v>
      </c>
      <c r="K45" s="443">
        <v>611</v>
      </c>
      <c r="L45" s="348">
        <v>0</v>
      </c>
      <c r="M45" s="354">
        <v>20429</v>
      </c>
      <c r="N45" s="338">
        <v>16430</v>
      </c>
      <c r="O45" s="338">
        <v>19597.8</v>
      </c>
      <c r="P45" s="338">
        <v>19919.599999999999</v>
      </c>
      <c r="Q45" s="436">
        <v>20169.099999999999</v>
      </c>
      <c r="R45" s="570">
        <v>20169.099999999999</v>
      </c>
      <c r="S45" s="570">
        <v>20169.099999999999</v>
      </c>
      <c r="T45" s="570">
        <v>20169.099999999999</v>
      </c>
      <c r="U45" s="568">
        <v>0</v>
      </c>
    </row>
    <row r="46" spans="1:21" s="312" customFormat="1" ht="16.5" customHeight="1">
      <c r="A46" s="671"/>
      <c r="B46" s="671"/>
      <c r="C46" s="671"/>
      <c r="D46" s="671"/>
      <c r="E46" s="719"/>
      <c r="F46" s="693"/>
      <c r="G46" s="488" t="s">
        <v>145</v>
      </c>
      <c r="H46" s="488" t="s">
        <v>22</v>
      </c>
      <c r="I46" s="500" t="s">
        <v>207</v>
      </c>
      <c r="J46" s="501" t="s">
        <v>536</v>
      </c>
      <c r="K46" s="445">
        <v>612</v>
      </c>
      <c r="L46" s="446">
        <v>0</v>
      </c>
      <c r="M46" s="353">
        <v>0</v>
      </c>
      <c r="N46" s="353">
        <v>0</v>
      </c>
      <c r="O46" s="230">
        <v>0</v>
      </c>
      <c r="P46" s="230">
        <v>0</v>
      </c>
      <c r="Q46" s="421">
        <v>1085</v>
      </c>
      <c r="R46" s="574">
        <v>0</v>
      </c>
      <c r="S46" s="557"/>
      <c r="T46" s="557"/>
      <c r="U46" s="557"/>
    </row>
    <row r="47" spans="1:21" s="312" customFormat="1" ht="22.5" customHeight="1">
      <c r="A47" s="670" t="s">
        <v>21</v>
      </c>
      <c r="B47" s="670" t="s">
        <v>151</v>
      </c>
      <c r="C47" s="670" t="s">
        <v>22</v>
      </c>
      <c r="D47" s="670" t="s">
        <v>143</v>
      </c>
      <c r="E47" s="692" t="s">
        <v>163</v>
      </c>
      <c r="F47" s="678" t="s">
        <v>562</v>
      </c>
      <c r="G47" s="498" t="s">
        <v>145</v>
      </c>
      <c r="H47" s="498" t="s">
        <v>146</v>
      </c>
      <c r="I47" s="498" t="s">
        <v>22</v>
      </c>
      <c r="J47" s="432" t="s">
        <v>164</v>
      </c>
      <c r="K47" s="427">
        <v>611.61199999999997</v>
      </c>
      <c r="L47" s="232">
        <v>6245</v>
      </c>
      <c r="M47" s="338">
        <v>0</v>
      </c>
      <c r="N47" s="338">
        <v>0</v>
      </c>
      <c r="O47" s="338">
        <v>0</v>
      </c>
      <c r="P47" s="338">
        <v>0</v>
      </c>
      <c r="Q47" s="436">
        <v>0</v>
      </c>
      <c r="R47" s="553">
        <v>0</v>
      </c>
      <c r="S47" s="553">
        <v>0</v>
      </c>
      <c r="T47" s="553">
        <v>0</v>
      </c>
      <c r="U47" s="553">
        <v>0</v>
      </c>
    </row>
    <row r="48" spans="1:21" s="312" customFormat="1" ht="18.75" customHeight="1">
      <c r="A48" s="671"/>
      <c r="B48" s="671"/>
      <c r="C48" s="671"/>
      <c r="D48" s="671"/>
      <c r="E48" s="693"/>
      <c r="F48" s="679"/>
      <c r="G48" s="498" t="s">
        <v>145</v>
      </c>
      <c r="H48" s="498" t="s">
        <v>146</v>
      </c>
      <c r="I48" s="498" t="s">
        <v>22</v>
      </c>
      <c r="J48" s="432" t="s">
        <v>165</v>
      </c>
      <c r="K48" s="485">
        <v>611</v>
      </c>
      <c r="L48" s="232">
        <v>21761</v>
      </c>
      <c r="M48" s="338">
        <v>0</v>
      </c>
      <c r="N48" s="338">
        <v>0</v>
      </c>
      <c r="O48" s="338">
        <v>0</v>
      </c>
      <c r="P48" s="338">
        <v>0</v>
      </c>
      <c r="Q48" s="436">
        <v>0</v>
      </c>
      <c r="R48" s="553">
        <v>0</v>
      </c>
      <c r="S48" s="553">
        <v>0</v>
      </c>
      <c r="T48" s="553">
        <v>0</v>
      </c>
      <c r="U48" s="553">
        <v>0</v>
      </c>
    </row>
    <row r="49" spans="1:21" s="312" customFormat="1" ht="18.75" customHeight="1">
      <c r="A49" s="672"/>
      <c r="B49" s="672"/>
      <c r="C49" s="672"/>
      <c r="D49" s="672"/>
      <c r="E49" s="707"/>
      <c r="F49" s="680"/>
      <c r="G49" s="498" t="s">
        <v>145</v>
      </c>
      <c r="H49" s="498" t="s">
        <v>146</v>
      </c>
      <c r="I49" s="498" t="s">
        <v>22</v>
      </c>
      <c r="J49" s="432" t="s">
        <v>166</v>
      </c>
      <c r="K49" s="485">
        <v>612</v>
      </c>
      <c r="L49" s="232">
        <v>100</v>
      </c>
      <c r="M49" s="232">
        <v>0</v>
      </c>
      <c r="N49" s="232">
        <v>0</v>
      </c>
      <c r="O49" s="232">
        <v>0</v>
      </c>
      <c r="P49" s="232">
        <v>0</v>
      </c>
      <c r="Q49" s="332">
        <v>0</v>
      </c>
      <c r="R49" s="553">
        <v>0</v>
      </c>
      <c r="S49" s="553">
        <v>0</v>
      </c>
      <c r="T49" s="553">
        <v>0</v>
      </c>
      <c r="U49" s="553">
        <v>0</v>
      </c>
    </row>
    <row r="50" spans="1:21" s="312" customFormat="1" ht="51" hidden="1" customHeight="1">
      <c r="A50" s="488" t="s">
        <v>21</v>
      </c>
      <c r="B50" s="488" t="s">
        <v>151</v>
      </c>
      <c r="C50" s="488" t="s">
        <v>22</v>
      </c>
      <c r="D50" s="488" t="s">
        <v>151</v>
      </c>
      <c r="E50" s="492" t="s">
        <v>167</v>
      </c>
      <c r="F50" s="426" t="s">
        <v>162</v>
      </c>
      <c r="G50" s="498" t="s">
        <v>145</v>
      </c>
      <c r="H50" s="498" t="s">
        <v>146</v>
      </c>
      <c r="I50" s="498" t="s">
        <v>22</v>
      </c>
      <c r="J50" s="432" t="s">
        <v>164</v>
      </c>
      <c r="K50" s="485">
        <v>611</v>
      </c>
      <c r="L50" s="232">
        <v>0</v>
      </c>
      <c r="M50" s="232">
        <v>0</v>
      </c>
      <c r="N50" s="232">
        <v>0</v>
      </c>
      <c r="O50" s="232">
        <v>0</v>
      </c>
      <c r="P50" s="232">
        <v>0</v>
      </c>
      <c r="Q50" s="332">
        <v>0</v>
      </c>
      <c r="R50" s="553"/>
      <c r="S50" s="557"/>
      <c r="T50" s="557"/>
      <c r="U50" s="557"/>
    </row>
    <row r="51" spans="1:21" s="312" customFormat="1" ht="53.25" hidden="1" customHeight="1">
      <c r="A51" s="488" t="s">
        <v>21</v>
      </c>
      <c r="B51" s="488" t="s">
        <v>151</v>
      </c>
      <c r="C51" s="488" t="s">
        <v>22</v>
      </c>
      <c r="D51" s="488" t="s">
        <v>168</v>
      </c>
      <c r="E51" s="492" t="s">
        <v>169</v>
      </c>
      <c r="F51" s="426" t="s">
        <v>162</v>
      </c>
      <c r="G51" s="498" t="s">
        <v>145</v>
      </c>
      <c r="H51" s="498" t="s">
        <v>146</v>
      </c>
      <c r="I51" s="498" t="s">
        <v>22</v>
      </c>
      <c r="J51" s="432" t="s">
        <v>164</v>
      </c>
      <c r="K51" s="485">
        <v>611</v>
      </c>
      <c r="L51" s="232">
        <v>0</v>
      </c>
      <c r="M51" s="232">
        <v>0</v>
      </c>
      <c r="N51" s="232">
        <v>0</v>
      </c>
      <c r="O51" s="232">
        <v>0</v>
      </c>
      <c r="P51" s="232">
        <v>0</v>
      </c>
      <c r="Q51" s="332">
        <v>0</v>
      </c>
      <c r="R51" s="553"/>
      <c r="S51" s="557"/>
      <c r="T51" s="557"/>
      <c r="U51" s="557"/>
    </row>
    <row r="52" spans="1:21" s="312" customFormat="1" ht="36.75" customHeight="1">
      <c r="A52" s="488" t="s">
        <v>21</v>
      </c>
      <c r="B52" s="488" t="s">
        <v>151</v>
      </c>
      <c r="C52" s="488" t="s">
        <v>22</v>
      </c>
      <c r="D52" s="488" t="s">
        <v>151</v>
      </c>
      <c r="E52" s="492" t="s">
        <v>152</v>
      </c>
      <c r="F52" s="426" t="s">
        <v>562</v>
      </c>
      <c r="G52" s="498" t="s">
        <v>145</v>
      </c>
      <c r="H52" s="498" t="s">
        <v>146</v>
      </c>
      <c r="I52" s="498" t="s">
        <v>22</v>
      </c>
      <c r="J52" s="432" t="s">
        <v>171</v>
      </c>
      <c r="K52" s="485">
        <v>611</v>
      </c>
      <c r="L52" s="232">
        <v>2124.1999999999998</v>
      </c>
      <c r="M52" s="232">
        <v>0</v>
      </c>
      <c r="N52" s="232">
        <v>0</v>
      </c>
      <c r="O52" s="232">
        <v>0</v>
      </c>
      <c r="P52" s="232">
        <v>0</v>
      </c>
      <c r="Q52" s="332">
        <v>0</v>
      </c>
      <c r="R52" s="553">
        <v>0</v>
      </c>
      <c r="S52" s="553">
        <v>0</v>
      </c>
      <c r="T52" s="553">
        <v>0</v>
      </c>
      <c r="U52" s="553">
        <v>0</v>
      </c>
    </row>
    <row r="53" spans="1:21" s="312" customFormat="1" ht="19.5" customHeight="1">
      <c r="A53" s="714"/>
      <c r="B53" s="714"/>
      <c r="C53" s="714"/>
      <c r="D53" s="716"/>
      <c r="E53" s="447" t="s">
        <v>175</v>
      </c>
      <c r="F53" s="448"/>
      <c r="G53" s="491" t="s">
        <v>145</v>
      </c>
      <c r="H53" s="491" t="s">
        <v>146</v>
      </c>
      <c r="I53" s="491" t="s">
        <v>22</v>
      </c>
      <c r="J53" s="495"/>
      <c r="K53" s="449"/>
      <c r="L53" s="371"/>
      <c r="M53" s="336">
        <f>SUM(M41:M52)</f>
        <v>27141.4</v>
      </c>
      <c r="N53" s="336">
        <f>SUM(N41:N52)</f>
        <v>26908.1</v>
      </c>
      <c r="O53" s="336">
        <f>SUM(O41:O52)</f>
        <v>29058.5</v>
      </c>
      <c r="P53" s="336">
        <f>SUM(P41:P52)</f>
        <v>29266.5</v>
      </c>
      <c r="Q53" s="336">
        <f>SUM(Q41:Q52)</f>
        <v>27063</v>
      </c>
      <c r="R53" s="575">
        <f>SUM(R42:R52)</f>
        <v>29959.1</v>
      </c>
      <c r="S53" s="575">
        <f>SUM(S42:S52)</f>
        <v>27482.1</v>
      </c>
      <c r="T53" s="575">
        <f>SUM(T42:T52)</f>
        <v>27482.1</v>
      </c>
      <c r="U53" s="575">
        <f>SUM(U42:U52)</f>
        <v>28802.5</v>
      </c>
    </row>
    <row r="54" spans="1:21" s="312" customFormat="1" ht="19.5" customHeight="1">
      <c r="A54" s="715"/>
      <c r="B54" s="715"/>
      <c r="C54" s="715"/>
      <c r="D54" s="717"/>
      <c r="E54" s="319" t="s">
        <v>175</v>
      </c>
      <c r="F54" s="422"/>
      <c r="G54" s="497" t="s">
        <v>145</v>
      </c>
      <c r="H54" s="497" t="s">
        <v>22</v>
      </c>
      <c r="I54" s="497" t="s">
        <v>207</v>
      </c>
      <c r="J54" s="501"/>
      <c r="K54" s="445"/>
      <c r="L54" s="341"/>
      <c r="M54" s="337"/>
      <c r="N54" s="337"/>
      <c r="O54" s="337"/>
      <c r="P54" s="337"/>
      <c r="Q54" s="337">
        <f>Q46</f>
        <v>1085</v>
      </c>
      <c r="R54" s="576">
        <f>R46</f>
        <v>0</v>
      </c>
      <c r="S54" s="576"/>
      <c r="T54" s="576"/>
      <c r="U54" s="576"/>
    </row>
    <row r="55" spans="1:21" s="312" customFormat="1" ht="90" customHeight="1">
      <c r="A55" s="671" t="s">
        <v>21</v>
      </c>
      <c r="B55" s="671" t="s">
        <v>151</v>
      </c>
      <c r="C55" s="671" t="s">
        <v>34</v>
      </c>
      <c r="D55" s="671"/>
      <c r="E55" s="693" t="s">
        <v>176</v>
      </c>
      <c r="F55" s="711" t="s">
        <v>575</v>
      </c>
      <c r="G55" s="708" t="s">
        <v>145</v>
      </c>
      <c r="H55" s="710" t="s">
        <v>146</v>
      </c>
      <c r="I55" s="682" t="s">
        <v>22</v>
      </c>
      <c r="J55" s="451" t="s">
        <v>559</v>
      </c>
      <c r="K55" s="483">
        <v>612</v>
      </c>
      <c r="L55" s="452">
        <v>0</v>
      </c>
      <c r="M55" s="410">
        <v>891.1</v>
      </c>
      <c r="N55" s="410">
        <v>0</v>
      </c>
      <c r="O55" s="371">
        <v>0</v>
      </c>
      <c r="P55" s="371">
        <v>0</v>
      </c>
      <c r="Q55" s="453">
        <v>0</v>
      </c>
      <c r="R55" s="577">
        <v>0</v>
      </c>
      <c r="S55" s="555">
        <v>0</v>
      </c>
      <c r="T55" s="555">
        <v>0</v>
      </c>
      <c r="U55" s="555">
        <v>125</v>
      </c>
    </row>
    <row r="56" spans="1:21" s="312" customFormat="1" ht="21" customHeight="1">
      <c r="A56" s="671"/>
      <c r="B56" s="671"/>
      <c r="C56" s="671"/>
      <c r="D56" s="671"/>
      <c r="E56" s="693"/>
      <c r="F56" s="711"/>
      <c r="G56" s="709"/>
      <c r="H56" s="671"/>
      <c r="I56" s="674"/>
      <c r="J56" s="501" t="s">
        <v>558</v>
      </c>
      <c r="K56" s="484">
        <v>612</v>
      </c>
      <c r="L56" s="413"/>
      <c r="M56" s="412"/>
      <c r="N56" s="412"/>
      <c r="O56" s="341">
        <v>0</v>
      </c>
      <c r="P56" s="341">
        <v>0</v>
      </c>
      <c r="Q56" s="413"/>
      <c r="R56" s="555">
        <v>0</v>
      </c>
      <c r="S56" s="555">
        <v>0</v>
      </c>
      <c r="T56" s="555">
        <v>0</v>
      </c>
      <c r="U56" s="555">
        <v>400</v>
      </c>
    </row>
    <row r="57" spans="1:21" s="312" customFormat="1" ht="12" hidden="1">
      <c r="A57" s="671"/>
      <c r="B57" s="671"/>
      <c r="C57" s="671"/>
      <c r="D57" s="671"/>
      <c r="E57" s="693"/>
      <c r="F57" s="711"/>
      <c r="G57" s="709"/>
      <c r="H57" s="671"/>
      <c r="I57" s="674"/>
      <c r="J57" s="501" t="s">
        <v>560</v>
      </c>
      <c r="K57" s="484">
        <v>612.24400000000003</v>
      </c>
      <c r="L57" s="413"/>
      <c r="M57" s="412"/>
      <c r="N57" s="412"/>
      <c r="O57" s="341">
        <v>0</v>
      </c>
      <c r="P57" s="341">
        <v>0</v>
      </c>
      <c r="Q57" s="413"/>
      <c r="R57" s="553">
        <v>0</v>
      </c>
      <c r="S57" s="553">
        <v>0</v>
      </c>
      <c r="T57" s="553">
        <v>0</v>
      </c>
      <c r="U57" s="553">
        <v>0</v>
      </c>
    </row>
    <row r="58" spans="1:21" s="312" customFormat="1" ht="25.5" customHeight="1">
      <c r="A58" s="671"/>
      <c r="B58" s="671"/>
      <c r="C58" s="671"/>
      <c r="D58" s="671"/>
      <c r="E58" s="693"/>
      <c r="F58" s="712"/>
      <c r="G58" s="683" t="s">
        <v>573</v>
      </c>
      <c r="H58" s="684" t="s">
        <v>146</v>
      </c>
      <c r="I58" s="684" t="s">
        <v>22</v>
      </c>
      <c r="J58" s="454" t="s">
        <v>560</v>
      </c>
      <c r="K58" s="484" t="s">
        <v>586</v>
      </c>
      <c r="L58" s="413"/>
      <c r="M58" s="412"/>
      <c r="N58" s="412"/>
      <c r="O58" s="341">
        <v>0</v>
      </c>
      <c r="P58" s="341">
        <v>0</v>
      </c>
      <c r="Q58" s="413"/>
      <c r="R58" s="555">
        <v>0</v>
      </c>
      <c r="S58" s="555">
        <v>0</v>
      </c>
      <c r="T58" s="555">
        <v>0</v>
      </c>
      <c r="U58" s="555">
        <v>700</v>
      </c>
    </row>
    <row r="59" spans="1:21" s="312" customFormat="1" ht="16.5" customHeight="1">
      <c r="A59" s="671"/>
      <c r="B59" s="671"/>
      <c r="C59" s="671"/>
      <c r="D59" s="671"/>
      <c r="E59" s="693"/>
      <c r="F59" s="712"/>
      <c r="G59" s="683"/>
      <c r="H59" s="684"/>
      <c r="I59" s="684"/>
      <c r="J59" s="455" t="s">
        <v>571</v>
      </c>
      <c r="K59" s="484">
        <v>244</v>
      </c>
      <c r="L59" s="413"/>
      <c r="M59" s="412"/>
      <c r="N59" s="412"/>
      <c r="O59" s="456">
        <v>0</v>
      </c>
      <c r="P59" s="341">
        <v>0</v>
      </c>
      <c r="Q59" s="413"/>
      <c r="R59" s="555">
        <v>0</v>
      </c>
      <c r="S59" s="555"/>
      <c r="T59" s="555"/>
      <c r="U59" s="555"/>
    </row>
    <row r="60" spans="1:21" s="312" customFormat="1" ht="16.5" customHeight="1">
      <c r="A60" s="671"/>
      <c r="B60" s="671"/>
      <c r="C60" s="671"/>
      <c r="D60" s="671"/>
      <c r="E60" s="693"/>
      <c r="F60" s="712"/>
      <c r="G60" s="683"/>
      <c r="H60" s="684"/>
      <c r="I60" s="684"/>
      <c r="J60" s="501" t="s">
        <v>558</v>
      </c>
      <c r="K60" s="484">
        <v>244</v>
      </c>
      <c r="L60" s="413"/>
      <c r="M60" s="412"/>
      <c r="N60" s="412"/>
      <c r="O60" s="456">
        <v>0</v>
      </c>
      <c r="P60" s="341">
        <v>0</v>
      </c>
      <c r="Q60" s="413"/>
      <c r="R60" s="555">
        <v>0</v>
      </c>
      <c r="S60" s="555"/>
      <c r="T60" s="555"/>
      <c r="U60" s="555"/>
    </row>
    <row r="61" spans="1:21" s="312" customFormat="1" ht="15.75" customHeight="1">
      <c r="A61" s="671"/>
      <c r="B61" s="671"/>
      <c r="C61" s="671"/>
      <c r="D61" s="671"/>
      <c r="E61" s="693"/>
      <c r="F61" s="712"/>
      <c r="G61" s="683"/>
      <c r="H61" s="684"/>
      <c r="I61" s="684"/>
      <c r="J61" s="454" t="s">
        <v>572</v>
      </c>
      <c r="K61" s="484">
        <v>244</v>
      </c>
      <c r="L61" s="413"/>
      <c r="M61" s="412"/>
      <c r="N61" s="412"/>
      <c r="O61" s="457">
        <v>1900</v>
      </c>
      <c r="P61" s="413"/>
      <c r="Q61" s="413"/>
      <c r="R61" s="578">
        <v>0</v>
      </c>
      <c r="S61" s="579">
        <v>0</v>
      </c>
      <c r="T61" s="579">
        <v>0</v>
      </c>
      <c r="U61" s="579">
        <v>0</v>
      </c>
    </row>
    <row r="62" spans="1:21" s="312" customFormat="1" ht="15.75" customHeight="1">
      <c r="A62" s="672"/>
      <c r="B62" s="672"/>
      <c r="C62" s="672"/>
      <c r="D62" s="672"/>
      <c r="E62" s="707"/>
      <c r="F62" s="713"/>
      <c r="G62" s="458" t="s">
        <v>145</v>
      </c>
      <c r="H62" s="440" t="s">
        <v>146</v>
      </c>
      <c r="I62" s="459" t="s">
        <v>22</v>
      </c>
      <c r="J62" s="501" t="s">
        <v>177</v>
      </c>
      <c r="K62" s="484">
        <v>612</v>
      </c>
      <c r="L62" s="460"/>
      <c r="M62" s="411"/>
      <c r="N62" s="411"/>
      <c r="O62" s="232">
        <v>1900</v>
      </c>
      <c r="P62" s="372"/>
      <c r="Q62" s="461"/>
      <c r="R62" s="580"/>
      <c r="S62" s="557"/>
      <c r="T62" s="557"/>
      <c r="U62" s="557"/>
    </row>
    <row r="63" spans="1:21" s="312" customFormat="1" ht="82.5" customHeight="1">
      <c r="A63" s="498" t="s">
        <v>21</v>
      </c>
      <c r="B63" s="498" t="s">
        <v>151</v>
      </c>
      <c r="C63" s="498" t="s">
        <v>34</v>
      </c>
      <c r="D63" s="498" t="s">
        <v>143</v>
      </c>
      <c r="E63" s="425" t="s">
        <v>464</v>
      </c>
      <c r="F63" s="426" t="s">
        <v>562</v>
      </c>
      <c r="G63" s="498" t="s">
        <v>145</v>
      </c>
      <c r="H63" s="498" t="s">
        <v>146</v>
      </c>
      <c r="I63" s="498" t="s">
        <v>22</v>
      </c>
      <c r="J63" s="430" t="s">
        <v>475</v>
      </c>
      <c r="K63" s="430" t="s">
        <v>468</v>
      </c>
      <c r="L63" s="232">
        <v>0</v>
      </c>
      <c r="M63" s="232">
        <v>0</v>
      </c>
      <c r="N63" s="232">
        <v>0</v>
      </c>
      <c r="O63" s="232">
        <v>0</v>
      </c>
      <c r="P63" s="232">
        <v>9.5</v>
      </c>
      <c r="Q63" s="332">
        <v>0</v>
      </c>
      <c r="R63" s="564">
        <v>0</v>
      </c>
      <c r="S63" s="564">
        <v>0</v>
      </c>
      <c r="T63" s="564">
        <v>0</v>
      </c>
      <c r="U63" s="561">
        <v>17.2</v>
      </c>
    </row>
    <row r="64" spans="1:21" s="312" customFormat="1" ht="48" customHeight="1">
      <c r="A64" s="498" t="s">
        <v>21</v>
      </c>
      <c r="B64" s="498" t="s">
        <v>151</v>
      </c>
      <c r="C64" s="498" t="s">
        <v>21</v>
      </c>
      <c r="D64" s="498"/>
      <c r="E64" s="425" t="s">
        <v>444</v>
      </c>
      <c r="F64" s="426" t="s">
        <v>562</v>
      </c>
      <c r="G64" s="498" t="s">
        <v>145</v>
      </c>
      <c r="H64" s="498" t="s">
        <v>146</v>
      </c>
      <c r="I64" s="498" t="s">
        <v>22</v>
      </c>
      <c r="J64" s="430" t="s">
        <v>178</v>
      </c>
      <c r="K64" s="430" t="s">
        <v>446</v>
      </c>
      <c r="L64" s="232">
        <v>0</v>
      </c>
      <c r="M64" s="232">
        <v>994.7</v>
      </c>
      <c r="N64" s="355">
        <v>1581.7</v>
      </c>
      <c r="O64" s="232">
        <v>1656.2</v>
      </c>
      <c r="P64" s="232">
        <v>1764</v>
      </c>
      <c r="Q64" s="332">
        <v>5</v>
      </c>
      <c r="R64" s="553">
        <v>5</v>
      </c>
      <c r="S64" s="553">
        <v>5</v>
      </c>
      <c r="T64" s="553">
        <v>5</v>
      </c>
      <c r="U64" s="553">
        <v>0</v>
      </c>
    </row>
    <row r="65" spans="1:21" s="312" customFormat="1" ht="37.5" customHeight="1">
      <c r="A65" s="616" t="s">
        <v>21</v>
      </c>
      <c r="B65" s="616" t="s">
        <v>151</v>
      </c>
      <c r="C65" s="616" t="s">
        <v>21</v>
      </c>
      <c r="D65" s="616" t="s">
        <v>22</v>
      </c>
      <c r="E65" s="425" t="s">
        <v>443</v>
      </c>
      <c r="F65" s="426" t="s">
        <v>562</v>
      </c>
      <c r="G65" s="616" t="s">
        <v>145</v>
      </c>
      <c r="H65" s="616" t="s">
        <v>146</v>
      </c>
      <c r="I65" s="616" t="s">
        <v>22</v>
      </c>
      <c r="J65" s="430" t="s">
        <v>445</v>
      </c>
      <c r="K65" s="430" t="s">
        <v>446</v>
      </c>
      <c r="L65" s="341"/>
      <c r="M65" s="337"/>
      <c r="N65" s="337"/>
      <c r="O65" s="231"/>
      <c r="P65" s="231">
        <v>30</v>
      </c>
      <c r="Q65" s="231">
        <v>46.2</v>
      </c>
      <c r="R65" s="554">
        <v>54</v>
      </c>
      <c r="S65" s="554">
        <v>54</v>
      </c>
      <c r="T65" s="554">
        <v>54</v>
      </c>
      <c r="U65" s="554">
        <v>113.7</v>
      </c>
    </row>
    <row r="66" spans="1:21" s="312" customFormat="1" ht="84" customHeight="1">
      <c r="A66" s="498" t="s">
        <v>21</v>
      </c>
      <c r="B66" s="498" t="s">
        <v>151</v>
      </c>
      <c r="C66" s="498" t="s">
        <v>49</v>
      </c>
      <c r="D66" s="498"/>
      <c r="E66" s="425" t="s">
        <v>463</v>
      </c>
      <c r="F66" s="426" t="s">
        <v>562</v>
      </c>
      <c r="G66" s="498" t="s">
        <v>145</v>
      </c>
      <c r="H66" s="498" t="s">
        <v>146</v>
      </c>
      <c r="I66" s="498" t="s">
        <v>22</v>
      </c>
      <c r="J66" s="430" t="s">
        <v>467</v>
      </c>
      <c r="K66" s="430" t="s">
        <v>468</v>
      </c>
      <c r="L66" s="232">
        <v>0</v>
      </c>
      <c r="M66" s="232">
        <v>0</v>
      </c>
      <c r="N66" s="232">
        <v>0</v>
      </c>
      <c r="O66" s="232">
        <v>0</v>
      </c>
      <c r="P66" s="232">
        <v>0</v>
      </c>
      <c r="Q66" s="232">
        <v>0</v>
      </c>
      <c r="R66" s="567">
        <v>1515.2</v>
      </c>
      <c r="S66" s="567">
        <v>0</v>
      </c>
      <c r="T66" s="567">
        <v>0</v>
      </c>
      <c r="U66" s="581">
        <v>10.199999999999999</v>
      </c>
    </row>
    <row r="67" spans="1:21" s="312" customFormat="1" ht="92.25" customHeight="1">
      <c r="A67" s="498" t="s">
        <v>21</v>
      </c>
      <c r="B67" s="498" t="s">
        <v>151</v>
      </c>
      <c r="C67" s="498" t="s">
        <v>49</v>
      </c>
      <c r="D67" s="498" t="s">
        <v>143</v>
      </c>
      <c r="E67" s="425" t="s">
        <v>465</v>
      </c>
      <c r="F67" s="426" t="s">
        <v>562</v>
      </c>
      <c r="G67" s="498" t="s">
        <v>145</v>
      </c>
      <c r="H67" s="498" t="s">
        <v>146</v>
      </c>
      <c r="I67" s="498" t="s">
        <v>22</v>
      </c>
      <c r="J67" s="430" t="s">
        <v>467</v>
      </c>
      <c r="K67" s="430" t="s">
        <v>468</v>
      </c>
      <c r="L67" s="232">
        <v>0</v>
      </c>
      <c r="M67" s="232">
        <v>0</v>
      </c>
      <c r="N67" s="232">
        <v>0</v>
      </c>
      <c r="O67" s="232">
        <v>0</v>
      </c>
      <c r="P67" s="344">
        <v>1214</v>
      </c>
      <c r="Q67" s="332">
        <v>0</v>
      </c>
      <c r="R67" s="564">
        <v>0</v>
      </c>
      <c r="S67" s="564">
        <v>0</v>
      </c>
      <c r="T67" s="564">
        <v>0</v>
      </c>
      <c r="U67" s="561">
        <v>0</v>
      </c>
    </row>
    <row r="68" spans="1:21" s="312" customFormat="1" ht="92.25" customHeight="1">
      <c r="A68" s="498" t="s">
        <v>21</v>
      </c>
      <c r="B68" s="498" t="s">
        <v>151</v>
      </c>
      <c r="C68" s="498" t="s">
        <v>469</v>
      </c>
      <c r="D68" s="498"/>
      <c r="E68" s="425" t="s">
        <v>609</v>
      </c>
      <c r="F68" s="426" t="s">
        <v>562</v>
      </c>
      <c r="G68" s="498" t="s">
        <v>145</v>
      </c>
      <c r="H68" s="498" t="s">
        <v>146</v>
      </c>
      <c r="I68" s="498" t="s">
        <v>22</v>
      </c>
      <c r="J68" s="430" t="s">
        <v>470</v>
      </c>
      <c r="K68" s="430" t="s">
        <v>468</v>
      </c>
      <c r="L68" s="232">
        <v>0</v>
      </c>
      <c r="M68" s="232">
        <v>0</v>
      </c>
      <c r="N68" s="232">
        <v>0</v>
      </c>
      <c r="O68" s="232">
        <v>0</v>
      </c>
      <c r="P68" s="232">
        <v>6575.2</v>
      </c>
      <c r="Q68" s="332">
        <v>0</v>
      </c>
      <c r="R68" s="564">
        <v>0</v>
      </c>
      <c r="S68" s="564">
        <v>0</v>
      </c>
      <c r="T68" s="564">
        <v>0</v>
      </c>
      <c r="U68" s="561">
        <v>0</v>
      </c>
    </row>
    <row r="69" spans="1:21" s="312" customFormat="1" ht="15.4" customHeight="1">
      <c r="A69" s="695" t="s">
        <v>21</v>
      </c>
      <c r="B69" s="695" t="s">
        <v>168</v>
      </c>
      <c r="C69" s="696"/>
      <c r="D69" s="676"/>
      <c r="E69" s="688" t="s">
        <v>43</v>
      </c>
      <c r="F69" s="433" t="s">
        <v>139</v>
      </c>
      <c r="G69" s="434">
        <v>127</v>
      </c>
      <c r="H69" s="434" t="s">
        <v>140</v>
      </c>
      <c r="I69" s="434" t="s">
        <v>141</v>
      </c>
      <c r="J69" s="499"/>
      <c r="K69" s="427"/>
      <c r="L69" s="331">
        <f t="shared" ref="L69:U69" si="4">L70</f>
        <v>2958.1</v>
      </c>
      <c r="M69" s="331">
        <f t="shared" si="4"/>
        <v>3379.7</v>
      </c>
      <c r="N69" s="331">
        <f t="shared" si="4"/>
        <v>5347</v>
      </c>
      <c r="O69" s="331">
        <f t="shared" si="4"/>
        <v>5954.3200000000006</v>
      </c>
      <c r="P69" s="331">
        <f t="shared" si="4"/>
        <v>6351.9</v>
      </c>
      <c r="Q69" s="331">
        <v>6197.6</v>
      </c>
      <c r="R69" s="73">
        <f t="shared" si="4"/>
        <v>6511.4</v>
      </c>
      <c r="S69" s="73">
        <f t="shared" si="4"/>
        <v>6511.4</v>
      </c>
      <c r="T69" s="73">
        <f t="shared" si="4"/>
        <v>6511.4</v>
      </c>
      <c r="U69" s="73">
        <f t="shared" si="4"/>
        <v>6154.2</v>
      </c>
    </row>
    <row r="70" spans="1:21" s="312" customFormat="1" ht="36.6" customHeight="1">
      <c r="A70" s="695"/>
      <c r="B70" s="695"/>
      <c r="C70" s="696"/>
      <c r="D70" s="676"/>
      <c r="E70" s="688"/>
      <c r="F70" s="426" t="s">
        <v>563</v>
      </c>
      <c r="G70" s="427">
        <v>127</v>
      </c>
      <c r="H70" s="427" t="s">
        <v>140</v>
      </c>
      <c r="I70" s="427" t="s">
        <v>141</v>
      </c>
      <c r="J70" s="499"/>
      <c r="K70" s="232"/>
      <c r="L70" s="331">
        <f>L76+L77+L78+L79+L80+L87+L88</f>
        <v>2958.1</v>
      </c>
      <c r="M70" s="331">
        <v>3379.7</v>
      </c>
      <c r="N70" s="331">
        <f>N86+N73+N71</f>
        <v>5347</v>
      </c>
      <c r="O70" s="331">
        <f>O86+O73+O71+O74+O75</f>
        <v>5954.3200000000006</v>
      </c>
      <c r="P70" s="331">
        <f>P86+P73+P71+P74+P75</f>
        <v>6351.9</v>
      </c>
      <c r="Q70" s="331">
        <f t="shared" ref="Q70:U70" si="5">Q86+Q73+Q71+Q74+Q75+Q72</f>
        <v>6197.5999999999995</v>
      </c>
      <c r="R70" s="73">
        <f t="shared" si="5"/>
        <v>6511.4</v>
      </c>
      <c r="S70" s="73">
        <f t="shared" si="5"/>
        <v>6511.4</v>
      </c>
      <c r="T70" s="73">
        <f t="shared" si="5"/>
        <v>6511.4</v>
      </c>
      <c r="U70" s="73">
        <f t="shared" si="5"/>
        <v>6154.2</v>
      </c>
    </row>
    <row r="71" spans="1:21" s="312" customFormat="1" ht="51" customHeight="1">
      <c r="A71" s="670" t="s">
        <v>21</v>
      </c>
      <c r="B71" s="670" t="s">
        <v>168</v>
      </c>
      <c r="C71" s="670" t="s">
        <v>22</v>
      </c>
      <c r="D71" s="673"/>
      <c r="E71" s="681" t="s">
        <v>183</v>
      </c>
      <c r="F71" s="685" t="s">
        <v>563</v>
      </c>
      <c r="G71" s="437" t="s">
        <v>145</v>
      </c>
      <c r="H71" s="437" t="s">
        <v>146</v>
      </c>
      <c r="I71" s="437" t="s">
        <v>22</v>
      </c>
      <c r="J71" s="442" t="s">
        <v>184</v>
      </c>
      <c r="K71" s="443" t="s">
        <v>185</v>
      </c>
      <c r="L71" s="431">
        <v>0</v>
      </c>
      <c r="M71" s="462" t="s">
        <v>186</v>
      </c>
      <c r="N71" s="356">
        <v>3137</v>
      </c>
      <c r="O71" s="333">
        <v>5666.6</v>
      </c>
      <c r="P71" s="373">
        <v>6232.7</v>
      </c>
      <c r="Q71" s="463">
        <v>6049.1</v>
      </c>
      <c r="R71" s="582">
        <v>6484</v>
      </c>
      <c r="S71" s="582">
        <v>6484</v>
      </c>
      <c r="T71" s="582">
        <v>6484</v>
      </c>
      <c r="U71" s="583">
        <v>6114</v>
      </c>
    </row>
    <row r="72" spans="1:21" s="312" customFormat="1" ht="18" customHeight="1">
      <c r="A72" s="671"/>
      <c r="B72" s="671"/>
      <c r="C72" s="671"/>
      <c r="D72" s="674"/>
      <c r="E72" s="681"/>
      <c r="F72" s="686"/>
      <c r="G72" s="670" t="s">
        <v>145</v>
      </c>
      <c r="H72" s="670" t="s">
        <v>146</v>
      </c>
      <c r="I72" s="670" t="s">
        <v>22</v>
      </c>
      <c r="J72" s="442" t="s">
        <v>513</v>
      </c>
      <c r="K72" s="443">
        <v>611</v>
      </c>
      <c r="L72" s="413"/>
      <c r="M72" s="409"/>
      <c r="N72" s="337"/>
      <c r="O72" s="231"/>
      <c r="P72" s="231"/>
      <c r="Q72" s="339">
        <v>13.9</v>
      </c>
      <c r="R72" s="554">
        <v>13</v>
      </c>
      <c r="S72" s="554">
        <v>13</v>
      </c>
      <c r="T72" s="554">
        <v>13</v>
      </c>
      <c r="U72" s="553">
        <v>13</v>
      </c>
    </row>
    <row r="73" spans="1:21" s="312" customFormat="1" ht="26.25" customHeight="1">
      <c r="A73" s="671"/>
      <c r="B73" s="671"/>
      <c r="C73" s="671"/>
      <c r="D73" s="674"/>
      <c r="E73" s="681"/>
      <c r="F73" s="686"/>
      <c r="G73" s="671"/>
      <c r="H73" s="671"/>
      <c r="I73" s="674"/>
      <c r="J73" s="501" t="s">
        <v>187</v>
      </c>
      <c r="K73" s="445">
        <v>611</v>
      </c>
      <c r="L73" s="413"/>
      <c r="M73" s="409"/>
      <c r="N73" s="357">
        <v>834</v>
      </c>
      <c r="O73" s="289"/>
      <c r="P73" s="339"/>
      <c r="Q73" s="339"/>
      <c r="R73" s="584"/>
      <c r="S73" s="557"/>
      <c r="T73" s="557"/>
      <c r="U73" s="557"/>
    </row>
    <row r="74" spans="1:21" s="312" customFormat="1" ht="16.5" customHeight="1">
      <c r="A74" s="671"/>
      <c r="B74" s="671"/>
      <c r="C74" s="671"/>
      <c r="D74" s="674"/>
      <c r="E74" s="681"/>
      <c r="F74" s="686"/>
      <c r="G74" s="671"/>
      <c r="H74" s="671"/>
      <c r="I74" s="674"/>
      <c r="J74" s="505" t="s">
        <v>188</v>
      </c>
      <c r="K74" s="445">
        <v>611</v>
      </c>
      <c r="L74" s="413"/>
      <c r="M74" s="409"/>
      <c r="N74" s="409"/>
      <c r="O74" s="231">
        <v>35.82</v>
      </c>
      <c r="P74" s="339"/>
      <c r="Q74" s="339"/>
      <c r="R74" s="584"/>
      <c r="S74" s="585"/>
      <c r="T74" s="585"/>
      <c r="U74" s="585"/>
    </row>
    <row r="75" spans="1:21" s="312" customFormat="1" ht="17.25" customHeight="1">
      <c r="A75" s="672"/>
      <c r="B75" s="672"/>
      <c r="C75" s="672"/>
      <c r="D75" s="675"/>
      <c r="E75" s="681"/>
      <c r="F75" s="687"/>
      <c r="G75" s="672"/>
      <c r="H75" s="672"/>
      <c r="I75" s="675"/>
      <c r="J75" s="505" t="s">
        <v>189</v>
      </c>
      <c r="K75" s="445" t="s">
        <v>590</v>
      </c>
      <c r="L75" s="413"/>
      <c r="M75" s="409"/>
      <c r="N75" s="409"/>
      <c r="O75" s="231">
        <v>188.1</v>
      </c>
      <c r="P75" s="339">
        <v>47.2</v>
      </c>
      <c r="Q75" s="339">
        <v>120.2</v>
      </c>
      <c r="R75" s="584">
        <v>0</v>
      </c>
      <c r="S75" s="585"/>
      <c r="T75" s="585"/>
      <c r="U75" s="585"/>
    </row>
    <row r="76" spans="1:21" s="312" customFormat="1" ht="39" customHeight="1">
      <c r="A76" s="498" t="s">
        <v>21</v>
      </c>
      <c r="B76" s="498" t="s">
        <v>168</v>
      </c>
      <c r="C76" s="498" t="s">
        <v>22</v>
      </c>
      <c r="D76" s="499">
        <v>1</v>
      </c>
      <c r="E76" s="425" t="s">
        <v>109</v>
      </c>
      <c r="F76" s="426" t="s">
        <v>563</v>
      </c>
      <c r="G76" s="498" t="s">
        <v>145</v>
      </c>
      <c r="H76" s="498" t="s">
        <v>146</v>
      </c>
      <c r="I76" s="498" t="s">
        <v>22</v>
      </c>
      <c r="J76" s="503" t="s">
        <v>180</v>
      </c>
      <c r="K76" s="546">
        <v>611</v>
      </c>
      <c r="L76" s="415">
        <v>2880.5</v>
      </c>
      <c r="M76" s="547">
        <v>0</v>
      </c>
      <c r="N76" s="547">
        <v>0</v>
      </c>
      <c r="O76" s="547">
        <v>0</v>
      </c>
      <c r="P76" s="547">
        <v>0</v>
      </c>
      <c r="Q76" s="547">
        <v>0</v>
      </c>
      <c r="R76" s="586">
        <v>0</v>
      </c>
      <c r="S76" s="586">
        <v>0</v>
      </c>
      <c r="T76" s="586">
        <v>0</v>
      </c>
      <c r="U76" s="586">
        <v>0</v>
      </c>
    </row>
    <row r="77" spans="1:21" s="312" customFormat="1" ht="50.25" hidden="1" customHeight="1">
      <c r="A77" s="498" t="s">
        <v>21</v>
      </c>
      <c r="B77" s="498" t="s">
        <v>168</v>
      </c>
      <c r="C77" s="498" t="s">
        <v>22</v>
      </c>
      <c r="D77" s="499">
        <v>2</v>
      </c>
      <c r="E77" s="425" t="s">
        <v>181</v>
      </c>
      <c r="F77" s="426" t="s">
        <v>179</v>
      </c>
      <c r="G77" s="498" t="s">
        <v>145</v>
      </c>
      <c r="H77" s="498" t="s">
        <v>146</v>
      </c>
      <c r="I77" s="432" t="s">
        <v>22</v>
      </c>
      <c r="J77" s="498" t="s">
        <v>180</v>
      </c>
      <c r="K77" s="465">
        <v>611</v>
      </c>
      <c r="L77" s="232">
        <v>0</v>
      </c>
      <c r="M77" s="232">
        <v>0</v>
      </c>
      <c r="N77" s="232">
        <v>0</v>
      </c>
      <c r="O77" s="232">
        <v>0</v>
      </c>
      <c r="P77" s="232">
        <v>0</v>
      </c>
      <c r="Q77" s="332">
        <v>0</v>
      </c>
      <c r="R77" s="580"/>
      <c r="S77" s="557"/>
      <c r="T77" s="557"/>
      <c r="U77" s="557"/>
    </row>
    <row r="78" spans="1:21" s="312" customFormat="1" ht="49.5" hidden="1" customHeight="1">
      <c r="A78" s="488" t="s">
        <v>21</v>
      </c>
      <c r="B78" s="488" t="s">
        <v>168</v>
      </c>
      <c r="C78" s="488" t="s">
        <v>22</v>
      </c>
      <c r="D78" s="493">
        <v>3</v>
      </c>
      <c r="E78" s="492" t="s">
        <v>169</v>
      </c>
      <c r="F78" s="479" t="s">
        <v>179</v>
      </c>
      <c r="G78" s="488" t="s">
        <v>145</v>
      </c>
      <c r="H78" s="488" t="s">
        <v>146</v>
      </c>
      <c r="I78" s="442" t="s">
        <v>22</v>
      </c>
      <c r="J78" s="442" t="s">
        <v>182</v>
      </c>
      <c r="K78" s="538">
        <v>611</v>
      </c>
      <c r="L78" s="414">
        <v>0</v>
      </c>
      <c r="M78" s="414">
        <v>0</v>
      </c>
      <c r="N78" s="414">
        <v>0</v>
      </c>
      <c r="O78" s="414">
        <v>0</v>
      </c>
      <c r="P78" s="414">
        <v>0</v>
      </c>
      <c r="Q78" s="467">
        <v>0</v>
      </c>
      <c r="R78" s="574"/>
      <c r="S78" s="587"/>
      <c r="T78" s="587"/>
      <c r="U78" s="587"/>
    </row>
    <row r="79" spans="1:21" s="319" customFormat="1" ht="41.25" customHeight="1">
      <c r="A79" s="497" t="s">
        <v>21</v>
      </c>
      <c r="B79" s="497" t="s">
        <v>168</v>
      </c>
      <c r="C79" s="497" t="s">
        <v>22</v>
      </c>
      <c r="D79" s="334">
        <v>2</v>
      </c>
      <c r="E79" s="490" t="s">
        <v>152</v>
      </c>
      <c r="F79" s="469" t="s">
        <v>563</v>
      </c>
      <c r="G79" s="497" t="s">
        <v>145</v>
      </c>
      <c r="H79" s="497" t="s">
        <v>146</v>
      </c>
      <c r="I79" s="501" t="s">
        <v>22</v>
      </c>
      <c r="J79" s="497" t="s">
        <v>180</v>
      </c>
      <c r="K79" s="539">
        <v>611</v>
      </c>
      <c r="L79" s="341">
        <v>77.599999999999994</v>
      </c>
      <c r="M79" s="341">
        <v>0</v>
      </c>
      <c r="N79" s="341">
        <v>0</v>
      </c>
      <c r="O79" s="341">
        <v>0</v>
      </c>
      <c r="P79" s="341">
        <v>0</v>
      </c>
      <c r="Q79" s="341">
        <v>0</v>
      </c>
      <c r="R79" s="561">
        <v>0</v>
      </c>
      <c r="S79" s="561">
        <v>0</v>
      </c>
      <c r="T79" s="561">
        <v>0</v>
      </c>
      <c r="U79" s="561">
        <v>0</v>
      </c>
    </row>
    <row r="80" spans="1:21" s="312" customFormat="1" ht="51" hidden="1" customHeight="1">
      <c r="A80" s="670"/>
      <c r="B80" s="670"/>
      <c r="C80" s="670"/>
      <c r="D80" s="673"/>
      <c r="E80" s="681"/>
      <c r="F80" s="685"/>
      <c r="G80" s="543"/>
      <c r="H80" s="543"/>
      <c r="I80" s="543"/>
      <c r="J80" s="501"/>
      <c r="K80" s="445"/>
      <c r="L80" s="387"/>
      <c r="M80" s="337"/>
      <c r="N80" s="337"/>
      <c r="O80" s="231"/>
      <c r="P80" s="231"/>
      <c r="Q80" s="339"/>
      <c r="R80" s="553"/>
      <c r="S80" s="553"/>
      <c r="T80" s="553"/>
      <c r="U80" s="553"/>
    </row>
    <row r="81" spans="1:21" s="312" customFormat="1" ht="18" hidden="1" customHeight="1">
      <c r="A81" s="671"/>
      <c r="B81" s="671"/>
      <c r="C81" s="671"/>
      <c r="D81" s="674"/>
      <c r="E81" s="681"/>
      <c r="F81" s="686"/>
      <c r="G81" s="671"/>
      <c r="H81" s="671"/>
      <c r="I81" s="671"/>
      <c r="J81" s="495"/>
      <c r="K81" s="449"/>
      <c r="L81" s="540"/>
      <c r="M81" s="541"/>
      <c r="N81" s="541"/>
      <c r="O81" s="542"/>
      <c r="P81" s="542"/>
      <c r="Q81" s="529"/>
      <c r="R81" s="588"/>
      <c r="S81" s="588"/>
      <c r="T81" s="588"/>
      <c r="U81" s="588"/>
    </row>
    <row r="82" spans="1:21" s="312" customFormat="1" ht="26.25" hidden="1" customHeight="1">
      <c r="A82" s="671"/>
      <c r="B82" s="671"/>
      <c r="C82" s="671"/>
      <c r="D82" s="674"/>
      <c r="E82" s="681"/>
      <c r="F82" s="686"/>
      <c r="G82" s="671"/>
      <c r="H82" s="671"/>
      <c r="I82" s="674"/>
      <c r="J82" s="501"/>
      <c r="K82" s="445"/>
      <c r="L82" s="387"/>
      <c r="M82" s="534"/>
      <c r="N82" s="528"/>
      <c r="O82" s="529"/>
      <c r="P82" s="348"/>
      <c r="Q82" s="348"/>
      <c r="R82" s="589"/>
      <c r="S82" s="588"/>
      <c r="T82" s="588"/>
      <c r="U82" s="588"/>
    </row>
    <row r="83" spans="1:21" s="312" customFormat="1" ht="16.5" hidden="1" customHeight="1">
      <c r="A83" s="671"/>
      <c r="B83" s="671"/>
      <c r="C83" s="671"/>
      <c r="D83" s="674"/>
      <c r="E83" s="681"/>
      <c r="F83" s="686"/>
      <c r="G83" s="671"/>
      <c r="H83" s="671"/>
      <c r="I83" s="671"/>
      <c r="J83" s="430"/>
      <c r="K83" s="464"/>
      <c r="L83" s="387"/>
      <c r="M83" s="534"/>
      <c r="N83" s="527"/>
      <c r="O83" s="348"/>
      <c r="P83" s="531"/>
      <c r="Q83" s="532"/>
      <c r="R83" s="589"/>
      <c r="S83" s="588"/>
      <c r="T83" s="588"/>
      <c r="U83" s="588"/>
    </row>
    <row r="84" spans="1:21" s="312" customFormat="1" ht="17.25" hidden="1" customHeight="1">
      <c r="A84" s="672"/>
      <c r="B84" s="672"/>
      <c r="C84" s="672"/>
      <c r="D84" s="675"/>
      <c r="E84" s="681"/>
      <c r="F84" s="687"/>
      <c r="G84" s="672"/>
      <c r="H84" s="672"/>
      <c r="I84" s="672"/>
      <c r="J84" s="432"/>
      <c r="K84" s="438"/>
      <c r="L84" s="526"/>
      <c r="M84" s="535"/>
      <c r="N84" s="533"/>
      <c r="O84" s="530"/>
      <c r="P84" s="348"/>
      <c r="Q84" s="348"/>
      <c r="R84" s="588"/>
      <c r="S84" s="588"/>
      <c r="T84" s="588"/>
      <c r="U84" s="588"/>
    </row>
    <row r="85" spans="1:21" s="312" customFormat="1" ht="48" customHeight="1">
      <c r="A85" s="670" t="s">
        <v>21</v>
      </c>
      <c r="B85" s="670" t="s">
        <v>168</v>
      </c>
      <c r="C85" s="670" t="s">
        <v>22</v>
      </c>
      <c r="D85" s="673" t="s">
        <v>168</v>
      </c>
      <c r="E85" s="494" t="s">
        <v>443</v>
      </c>
      <c r="F85" s="426" t="s">
        <v>563</v>
      </c>
      <c r="G85" s="498" t="s">
        <v>145</v>
      </c>
      <c r="H85" s="498" t="s">
        <v>146</v>
      </c>
      <c r="I85" s="432" t="s">
        <v>22</v>
      </c>
      <c r="J85" s="498" t="s">
        <v>447</v>
      </c>
      <c r="K85" s="427">
        <v>611</v>
      </c>
      <c r="L85" s="232">
        <v>0</v>
      </c>
      <c r="M85" s="232">
        <v>0</v>
      </c>
      <c r="N85" s="232">
        <v>0</v>
      </c>
      <c r="O85" s="232">
        <v>0</v>
      </c>
      <c r="P85" s="415">
        <v>10.8</v>
      </c>
      <c r="Q85" s="335">
        <v>14.4</v>
      </c>
      <c r="R85" s="558">
        <v>14.4</v>
      </c>
      <c r="S85" s="558">
        <v>14.4</v>
      </c>
      <c r="T85" s="558">
        <v>14.4</v>
      </c>
      <c r="U85" s="558">
        <v>27.2</v>
      </c>
    </row>
    <row r="86" spans="1:21" s="312" customFormat="1" ht="21" customHeight="1">
      <c r="A86" s="672"/>
      <c r="B86" s="672"/>
      <c r="C86" s="672"/>
      <c r="D86" s="675"/>
      <c r="E86" s="319" t="s">
        <v>175</v>
      </c>
      <c r="F86" s="426"/>
      <c r="G86" s="498" t="s">
        <v>145</v>
      </c>
      <c r="H86" s="498" t="s">
        <v>146</v>
      </c>
      <c r="I86" s="498" t="s">
        <v>22</v>
      </c>
      <c r="J86" s="498"/>
      <c r="K86" s="438"/>
      <c r="L86" s="232">
        <v>0</v>
      </c>
      <c r="M86" s="354">
        <f>M87+M88+M85</f>
        <v>380.6</v>
      </c>
      <c r="N86" s="338">
        <f>N85+N87+N88</f>
        <v>1376</v>
      </c>
      <c r="O86" s="338">
        <f>O80+O84+O83+O88</f>
        <v>63.8</v>
      </c>
      <c r="P86" s="338">
        <f>P80+P84+P83+P88</f>
        <v>72</v>
      </c>
      <c r="Q86" s="338">
        <f>Q80+Q84+Q83+Q88+Q85</f>
        <v>14.4</v>
      </c>
      <c r="R86" s="590">
        <f>R80+R84+R83+R88+R85</f>
        <v>14.4</v>
      </c>
      <c r="S86" s="590">
        <f>S80+S84+S83+S88+S85</f>
        <v>14.4</v>
      </c>
      <c r="T86" s="590">
        <f>T80+T84+T83+T88+T85</f>
        <v>14.4</v>
      </c>
      <c r="U86" s="590">
        <f t="shared" ref="U86" si="6">U80+U84+U83+U88+U85</f>
        <v>27.2</v>
      </c>
    </row>
    <row r="87" spans="1:21" s="312" customFormat="1" ht="54" customHeight="1">
      <c r="A87" s="498" t="s">
        <v>21</v>
      </c>
      <c r="B87" s="498" t="s">
        <v>168</v>
      </c>
      <c r="C87" s="498" t="s">
        <v>34</v>
      </c>
      <c r="D87" s="498"/>
      <c r="E87" s="466" t="s">
        <v>190</v>
      </c>
      <c r="F87" s="426" t="s">
        <v>563</v>
      </c>
      <c r="G87" s="498" t="s">
        <v>145</v>
      </c>
      <c r="H87" s="498" t="s">
        <v>146</v>
      </c>
      <c r="I87" s="432" t="s">
        <v>22</v>
      </c>
      <c r="J87" s="498" t="s">
        <v>191</v>
      </c>
      <c r="K87" s="465">
        <v>611</v>
      </c>
      <c r="L87" s="232">
        <v>0</v>
      </c>
      <c r="M87" s="232">
        <v>345</v>
      </c>
      <c r="N87" s="232">
        <v>1329.6</v>
      </c>
      <c r="O87" s="232">
        <v>0</v>
      </c>
      <c r="P87" s="232">
        <v>0</v>
      </c>
      <c r="Q87" s="332">
        <v>0</v>
      </c>
      <c r="R87" s="553">
        <v>0</v>
      </c>
      <c r="S87" s="553">
        <v>0</v>
      </c>
      <c r="T87" s="553">
        <v>0</v>
      </c>
      <c r="U87" s="553">
        <v>0</v>
      </c>
    </row>
    <row r="88" spans="1:21" s="312" customFormat="1" ht="48.75" customHeight="1">
      <c r="A88" s="498" t="s">
        <v>21</v>
      </c>
      <c r="B88" s="498" t="s">
        <v>168</v>
      </c>
      <c r="C88" s="498" t="s">
        <v>21</v>
      </c>
      <c r="D88" s="498"/>
      <c r="E88" s="425" t="s">
        <v>152</v>
      </c>
      <c r="F88" s="426" t="s">
        <v>563</v>
      </c>
      <c r="G88" s="498" t="s">
        <v>145</v>
      </c>
      <c r="H88" s="498" t="s">
        <v>146</v>
      </c>
      <c r="I88" s="432" t="s">
        <v>22</v>
      </c>
      <c r="J88" s="498" t="s">
        <v>192</v>
      </c>
      <c r="K88" s="427">
        <v>611</v>
      </c>
      <c r="L88" s="232">
        <v>0</v>
      </c>
      <c r="M88" s="232">
        <v>35.6</v>
      </c>
      <c r="N88" s="232">
        <v>46.4</v>
      </c>
      <c r="O88" s="232">
        <v>63.8</v>
      </c>
      <c r="P88" s="232">
        <v>72</v>
      </c>
      <c r="Q88" s="332">
        <v>0</v>
      </c>
      <c r="R88" s="553">
        <v>0</v>
      </c>
      <c r="S88" s="553">
        <v>0</v>
      </c>
      <c r="T88" s="553">
        <v>0</v>
      </c>
      <c r="U88" s="553">
        <v>0</v>
      </c>
    </row>
    <row r="89" spans="1:21" s="312" customFormat="1" ht="0.75" customHeight="1">
      <c r="R89" s="566"/>
      <c r="S89" s="557"/>
      <c r="T89" s="557"/>
      <c r="U89" s="557"/>
    </row>
    <row r="90" spans="1:21" s="312" customFormat="1" ht="15.4" customHeight="1">
      <c r="A90" s="695" t="s">
        <v>21</v>
      </c>
      <c r="B90" s="695" t="s">
        <v>170</v>
      </c>
      <c r="C90" s="696"/>
      <c r="D90" s="676"/>
      <c r="E90" s="688" t="s">
        <v>50</v>
      </c>
      <c r="F90" s="433" t="s">
        <v>139</v>
      </c>
      <c r="G90" s="434">
        <v>127</v>
      </c>
      <c r="H90" s="434" t="s">
        <v>140</v>
      </c>
      <c r="I90" s="434" t="s">
        <v>141</v>
      </c>
      <c r="J90" s="499"/>
      <c r="K90" s="427"/>
      <c r="L90" s="331">
        <f t="shared" ref="L90:U90" si="7">L91</f>
        <v>1960.1</v>
      </c>
      <c r="M90" s="331">
        <f t="shared" si="7"/>
        <v>1896.8999999999999</v>
      </c>
      <c r="N90" s="331">
        <f>N91</f>
        <v>2126.3000000000002</v>
      </c>
      <c r="O90" s="331">
        <f t="shared" si="7"/>
        <v>2628.6</v>
      </c>
      <c r="P90" s="331">
        <f t="shared" si="7"/>
        <v>3003.8999999999996</v>
      </c>
      <c r="Q90" s="331">
        <v>3076.2</v>
      </c>
      <c r="R90" s="73">
        <f t="shared" si="7"/>
        <v>3566.7</v>
      </c>
      <c r="S90" s="73">
        <f>S91</f>
        <v>3566.7</v>
      </c>
      <c r="T90" s="73">
        <f t="shared" si="7"/>
        <v>3566.7</v>
      </c>
      <c r="U90" s="73">
        <f t="shared" si="7"/>
        <v>2937.5</v>
      </c>
    </row>
    <row r="91" spans="1:21" s="312" customFormat="1" ht="51.75" customHeight="1">
      <c r="A91" s="695"/>
      <c r="B91" s="695"/>
      <c r="C91" s="696"/>
      <c r="D91" s="676"/>
      <c r="E91" s="688"/>
      <c r="F91" s="426" t="s">
        <v>564</v>
      </c>
      <c r="G91" s="427">
        <v>127</v>
      </c>
      <c r="H91" s="427" t="s">
        <v>140</v>
      </c>
      <c r="I91" s="427" t="s">
        <v>141</v>
      </c>
      <c r="J91" s="499"/>
      <c r="K91" s="232"/>
      <c r="L91" s="232">
        <f t="shared" ref="L91:U91" si="8">L92+L95+L96+L97+L98+L99+L100+L103+L93+L94</f>
        <v>1960.1</v>
      </c>
      <c r="M91" s="232">
        <f t="shared" si="8"/>
        <v>1896.8999999999999</v>
      </c>
      <c r="N91" s="232">
        <f t="shared" si="8"/>
        <v>2126.3000000000002</v>
      </c>
      <c r="O91" s="232">
        <f t="shared" si="8"/>
        <v>2628.6</v>
      </c>
      <c r="P91" s="232">
        <f t="shared" si="8"/>
        <v>3003.8999999999996</v>
      </c>
      <c r="Q91" s="232">
        <f t="shared" si="8"/>
        <v>3076.2</v>
      </c>
      <c r="R91" s="567">
        <f t="shared" si="8"/>
        <v>3566.7</v>
      </c>
      <c r="S91" s="567">
        <f t="shared" si="8"/>
        <v>3566.7</v>
      </c>
      <c r="T91" s="567">
        <f t="shared" si="8"/>
        <v>3566.7</v>
      </c>
      <c r="U91" s="567">
        <f t="shared" si="8"/>
        <v>2937.5</v>
      </c>
    </row>
    <row r="92" spans="1:21" s="312" customFormat="1" ht="18.75" customHeight="1">
      <c r="A92" s="670" t="s">
        <v>21</v>
      </c>
      <c r="B92" s="670" t="s">
        <v>170</v>
      </c>
      <c r="C92" s="670" t="s">
        <v>22</v>
      </c>
      <c r="D92" s="697"/>
      <c r="E92" s="678" t="s">
        <v>193</v>
      </c>
      <c r="F92" s="678" t="s">
        <v>564</v>
      </c>
      <c r="G92" s="498" t="s">
        <v>145</v>
      </c>
      <c r="H92" s="498" t="s">
        <v>146</v>
      </c>
      <c r="I92" s="498" t="s">
        <v>22</v>
      </c>
      <c r="J92" s="498" t="s">
        <v>476</v>
      </c>
      <c r="K92" s="232">
        <v>611</v>
      </c>
      <c r="L92" s="232">
        <v>1927.6</v>
      </c>
      <c r="M92" s="358">
        <v>1882.6</v>
      </c>
      <c r="N92" s="358">
        <v>1941.2</v>
      </c>
      <c r="O92" s="358">
        <v>2522.9</v>
      </c>
      <c r="P92" s="358">
        <v>2866.2</v>
      </c>
      <c r="Q92" s="374">
        <v>3013.2</v>
      </c>
      <c r="R92" s="553">
        <v>3534</v>
      </c>
      <c r="S92" s="553">
        <v>3534</v>
      </c>
      <c r="T92" s="553">
        <v>3534</v>
      </c>
      <c r="U92" s="553">
        <v>2911.5</v>
      </c>
    </row>
    <row r="93" spans="1:21" s="312" customFormat="1" ht="20.25" customHeight="1">
      <c r="A93" s="671"/>
      <c r="B93" s="671"/>
      <c r="C93" s="671"/>
      <c r="D93" s="698"/>
      <c r="E93" s="679"/>
      <c r="F93" s="679"/>
      <c r="G93" s="498" t="s">
        <v>145</v>
      </c>
      <c r="H93" s="498" t="s">
        <v>146</v>
      </c>
      <c r="I93" s="432" t="s">
        <v>22</v>
      </c>
      <c r="J93" s="498" t="s">
        <v>476</v>
      </c>
      <c r="K93" s="465">
        <v>612</v>
      </c>
      <c r="L93" s="232">
        <v>0</v>
      </c>
      <c r="M93" s="232">
        <v>0</v>
      </c>
      <c r="N93" s="232">
        <v>160</v>
      </c>
      <c r="O93" s="232">
        <v>80</v>
      </c>
      <c r="P93" s="232">
        <v>106.7</v>
      </c>
      <c r="Q93" s="467">
        <v>0</v>
      </c>
      <c r="R93" s="564">
        <v>0</v>
      </c>
      <c r="S93" s="591">
        <v>0</v>
      </c>
      <c r="T93" s="591">
        <v>0</v>
      </c>
      <c r="U93" s="561">
        <v>0</v>
      </c>
    </row>
    <row r="94" spans="1:21" s="312" customFormat="1" ht="20.25" customHeight="1">
      <c r="A94" s="671"/>
      <c r="B94" s="671"/>
      <c r="C94" s="671"/>
      <c r="D94" s="698"/>
      <c r="E94" s="679"/>
      <c r="F94" s="679"/>
      <c r="G94" s="498" t="s">
        <v>145</v>
      </c>
      <c r="H94" s="498" t="s">
        <v>22</v>
      </c>
      <c r="I94" s="432" t="s">
        <v>207</v>
      </c>
      <c r="J94" s="498" t="s">
        <v>537</v>
      </c>
      <c r="K94" s="465">
        <v>612</v>
      </c>
      <c r="L94" s="232">
        <v>0</v>
      </c>
      <c r="M94" s="232">
        <v>0</v>
      </c>
      <c r="N94" s="232">
        <v>0</v>
      </c>
      <c r="O94" s="232">
        <v>0</v>
      </c>
      <c r="P94" s="332">
        <v>0</v>
      </c>
      <c r="Q94" s="341">
        <v>40</v>
      </c>
      <c r="R94" s="80">
        <v>0</v>
      </c>
      <c r="S94" s="561">
        <v>0</v>
      </c>
      <c r="T94" s="561">
        <v>0</v>
      </c>
      <c r="U94" s="561">
        <v>0</v>
      </c>
    </row>
    <row r="95" spans="1:21" s="312" customFormat="1" ht="18.75" customHeight="1">
      <c r="A95" s="671"/>
      <c r="B95" s="671"/>
      <c r="C95" s="671"/>
      <c r="D95" s="698"/>
      <c r="E95" s="679"/>
      <c r="F95" s="679"/>
      <c r="G95" s="498" t="s">
        <v>145</v>
      </c>
      <c r="H95" s="498" t="s">
        <v>146</v>
      </c>
      <c r="I95" s="498" t="s">
        <v>22</v>
      </c>
      <c r="J95" s="498" t="s">
        <v>194</v>
      </c>
      <c r="K95" s="465">
        <v>611</v>
      </c>
      <c r="L95" s="232">
        <v>0</v>
      </c>
      <c r="M95" s="232">
        <v>0</v>
      </c>
      <c r="N95" s="232">
        <v>0</v>
      </c>
      <c r="O95" s="232">
        <v>0</v>
      </c>
      <c r="P95" s="232">
        <v>0</v>
      </c>
      <c r="Q95" s="332">
        <v>0</v>
      </c>
      <c r="R95" s="592">
        <v>0</v>
      </c>
      <c r="S95" s="579">
        <v>0</v>
      </c>
      <c r="T95" s="579">
        <v>0</v>
      </c>
      <c r="U95" s="579">
        <v>0</v>
      </c>
    </row>
    <row r="96" spans="1:21" s="312" customFormat="1" ht="18.75" customHeight="1">
      <c r="A96" s="671"/>
      <c r="B96" s="671"/>
      <c r="C96" s="671"/>
      <c r="D96" s="698"/>
      <c r="E96" s="679"/>
      <c r="F96" s="679"/>
      <c r="G96" s="498" t="s">
        <v>145</v>
      </c>
      <c r="H96" s="498" t="s">
        <v>146</v>
      </c>
      <c r="I96" s="498" t="s">
        <v>22</v>
      </c>
      <c r="J96" s="498" t="s">
        <v>194</v>
      </c>
      <c r="K96" s="465">
        <v>611</v>
      </c>
      <c r="L96" s="232">
        <v>0</v>
      </c>
      <c r="M96" s="232">
        <v>0</v>
      </c>
      <c r="N96" s="232">
        <v>0</v>
      </c>
      <c r="O96" s="232">
        <v>0</v>
      </c>
      <c r="P96" s="232">
        <v>0</v>
      </c>
      <c r="Q96" s="332">
        <v>0</v>
      </c>
      <c r="R96" s="592">
        <v>0</v>
      </c>
      <c r="S96" s="579">
        <v>0</v>
      </c>
      <c r="T96" s="579">
        <v>0</v>
      </c>
      <c r="U96" s="579">
        <v>0</v>
      </c>
    </row>
    <row r="97" spans="1:21" s="312" customFormat="1" ht="19.5" customHeight="1">
      <c r="A97" s="672"/>
      <c r="B97" s="672"/>
      <c r="C97" s="672"/>
      <c r="D97" s="699"/>
      <c r="E97" s="680"/>
      <c r="F97" s="680"/>
      <c r="G97" s="498" t="s">
        <v>145</v>
      </c>
      <c r="H97" s="498" t="s">
        <v>146</v>
      </c>
      <c r="I97" s="498" t="s">
        <v>22</v>
      </c>
      <c r="J97" s="498" t="s">
        <v>514</v>
      </c>
      <c r="K97" s="465">
        <v>611</v>
      </c>
      <c r="L97" s="232">
        <v>0</v>
      </c>
      <c r="M97" s="232">
        <v>0</v>
      </c>
      <c r="N97" s="232">
        <v>0</v>
      </c>
      <c r="O97" s="232">
        <v>0</v>
      </c>
      <c r="P97" s="232">
        <v>0</v>
      </c>
      <c r="Q97" s="332">
        <v>16.3</v>
      </c>
      <c r="R97" s="558">
        <v>26</v>
      </c>
      <c r="S97" s="558">
        <v>26</v>
      </c>
      <c r="T97" s="558">
        <v>26</v>
      </c>
      <c r="U97" s="558">
        <v>26</v>
      </c>
    </row>
    <row r="98" spans="1:21" s="312" customFormat="1" ht="45" customHeight="1">
      <c r="A98" s="498" t="s">
        <v>21</v>
      </c>
      <c r="B98" s="498" t="s">
        <v>170</v>
      </c>
      <c r="C98" s="498" t="s">
        <v>22</v>
      </c>
      <c r="D98" s="499">
        <v>1</v>
      </c>
      <c r="E98" s="425" t="s">
        <v>448</v>
      </c>
      <c r="F98" s="426" t="s">
        <v>564</v>
      </c>
      <c r="G98" s="498" t="s">
        <v>145</v>
      </c>
      <c r="H98" s="498" t="s">
        <v>146</v>
      </c>
      <c r="I98" s="432" t="s">
        <v>22</v>
      </c>
      <c r="J98" s="432" t="s">
        <v>449</v>
      </c>
      <c r="K98" s="465">
        <v>611</v>
      </c>
      <c r="L98" s="232">
        <v>32.5</v>
      </c>
      <c r="M98" s="232">
        <v>0</v>
      </c>
      <c r="N98" s="232">
        <v>0</v>
      </c>
      <c r="O98" s="232">
        <v>0</v>
      </c>
      <c r="P98" s="355">
        <v>5</v>
      </c>
      <c r="Q98" s="332">
        <v>6.7</v>
      </c>
      <c r="R98" s="558">
        <v>6.7</v>
      </c>
      <c r="S98" s="554">
        <v>6.7</v>
      </c>
      <c r="T98" s="554">
        <v>6.7</v>
      </c>
      <c r="U98" s="554">
        <v>0</v>
      </c>
    </row>
    <row r="99" spans="1:21" s="416" customFormat="1" ht="0.75" customHeight="1">
      <c r="A99" s="670" t="s">
        <v>21</v>
      </c>
      <c r="B99" s="670" t="s">
        <v>170</v>
      </c>
      <c r="C99" s="670" t="s">
        <v>34</v>
      </c>
      <c r="D99" s="670"/>
      <c r="E99" s="678" t="s">
        <v>610</v>
      </c>
      <c r="F99" s="692" t="s">
        <v>564</v>
      </c>
      <c r="G99" s="417" t="s">
        <v>145</v>
      </c>
      <c r="H99" s="417" t="s">
        <v>146</v>
      </c>
      <c r="I99" s="417" t="s">
        <v>22</v>
      </c>
      <c r="J99" s="418" t="s">
        <v>195</v>
      </c>
      <c r="K99" s="508">
        <v>611</v>
      </c>
      <c r="L99" s="419">
        <v>0</v>
      </c>
      <c r="M99" s="511">
        <v>0</v>
      </c>
      <c r="N99" s="511">
        <v>0</v>
      </c>
      <c r="O99" s="509">
        <v>0</v>
      </c>
      <c r="P99" s="509">
        <v>0</v>
      </c>
      <c r="Q99" s="510">
        <v>0</v>
      </c>
      <c r="R99" s="553">
        <v>0</v>
      </c>
      <c r="S99" s="553">
        <v>0</v>
      </c>
      <c r="T99" s="553">
        <v>0</v>
      </c>
      <c r="U99" s="553">
        <v>0</v>
      </c>
    </row>
    <row r="100" spans="1:21" s="312" customFormat="1" ht="48.75" customHeight="1">
      <c r="A100" s="671"/>
      <c r="B100" s="671"/>
      <c r="C100" s="671"/>
      <c r="D100" s="671"/>
      <c r="E100" s="679"/>
      <c r="F100" s="693"/>
      <c r="G100" s="498" t="s">
        <v>145</v>
      </c>
      <c r="H100" s="498" t="s">
        <v>146</v>
      </c>
      <c r="I100" s="432" t="s">
        <v>22</v>
      </c>
      <c r="J100" s="498" t="s">
        <v>197</v>
      </c>
      <c r="K100" s="465"/>
      <c r="L100" s="232">
        <v>0</v>
      </c>
      <c r="M100" s="232">
        <v>0</v>
      </c>
      <c r="N100" s="232">
        <v>0</v>
      </c>
      <c r="O100" s="232">
        <v>0</v>
      </c>
      <c r="P100" s="232">
        <v>0</v>
      </c>
      <c r="Q100" s="332">
        <v>0</v>
      </c>
      <c r="R100" s="592">
        <v>0</v>
      </c>
      <c r="S100" s="579">
        <v>0</v>
      </c>
      <c r="T100" s="579">
        <v>0</v>
      </c>
      <c r="U100" s="579">
        <v>0</v>
      </c>
    </row>
    <row r="101" spans="1:21" s="312" customFormat="1" ht="20.25" hidden="1" customHeight="1">
      <c r="A101" s="671"/>
      <c r="B101" s="671"/>
      <c r="C101" s="671"/>
      <c r="D101" s="671"/>
      <c r="E101" s="679"/>
      <c r="F101" s="693"/>
      <c r="G101" s="498" t="s">
        <v>145</v>
      </c>
      <c r="H101" s="498" t="s">
        <v>146</v>
      </c>
      <c r="I101" s="432" t="s">
        <v>22</v>
      </c>
      <c r="J101" s="498" t="s">
        <v>476</v>
      </c>
      <c r="K101" s="465">
        <v>612</v>
      </c>
      <c r="L101" s="232">
        <v>0</v>
      </c>
      <c r="M101" s="232">
        <v>0</v>
      </c>
      <c r="N101" s="232">
        <v>0</v>
      </c>
      <c r="O101" s="232">
        <v>0</v>
      </c>
      <c r="P101" s="232">
        <v>0</v>
      </c>
      <c r="Q101" s="467">
        <v>0</v>
      </c>
      <c r="R101" s="564">
        <v>0</v>
      </c>
      <c r="S101" s="564">
        <v>0</v>
      </c>
      <c r="T101" s="564">
        <v>0</v>
      </c>
      <c r="U101" s="561">
        <v>0</v>
      </c>
    </row>
    <row r="102" spans="1:21" s="312" customFormat="1" ht="0.75" customHeight="1">
      <c r="A102" s="672"/>
      <c r="B102" s="672"/>
      <c r="C102" s="672"/>
      <c r="D102" s="672"/>
      <c r="E102" s="680"/>
      <c r="F102" s="694"/>
      <c r="G102" s="498" t="s">
        <v>145</v>
      </c>
      <c r="H102" s="498" t="s">
        <v>22</v>
      </c>
      <c r="I102" s="432" t="s">
        <v>207</v>
      </c>
      <c r="J102" s="498" t="s">
        <v>537</v>
      </c>
      <c r="K102" s="465">
        <v>612</v>
      </c>
      <c r="L102" s="232"/>
      <c r="M102" s="232"/>
      <c r="N102" s="232"/>
      <c r="O102" s="232"/>
      <c r="P102" s="332"/>
      <c r="Q102" s="341">
        <v>0</v>
      </c>
      <c r="R102" s="80"/>
      <c r="S102" s="80"/>
      <c r="T102" s="80"/>
      <c r="U102" s="561"/>
    </row>
    <row r="103" spans="1:21" s="312" customFormat="1" ht="45.75" customHeight="1">
      <c r="A103" s="498" t="s">
        <v>21</v>
      </c>
      <c r="B103" s="498" t="s">
        <v>170</v>
      </c>
      <c r="C103" s="498" t="s">
        <v>21</v>
      </c>
      <c r="D103" s="498"/>
      <c r="E103" s="468" t="s">
        <v>160</v>
      </c>
      <c r="F103" s="469" t="s">
        <v>564</v>
      </c>
      <c r="G103" s="470" t="s">
        <v>145</v>
      </c>
      <c r="H103" s="471" t="s">
        <v>146</v>
      </c>
      <c r="I103" s="472" t="s">
        <v>22</v>
      </c>
      <c r="J103" s="432" t="s">
        <v>198</v>
      </c>
      <c r="K103" s="427">
        <v>611</v>
      </c>
      <c r="L103" s="232">
        <v>0</v>
      </c>
      <c r="M103" s="232">
        <v>14.3</v>
      </c>
      <c r="N103" s="232">
        <v>25.1</v>
      </c>
      <c r="O103" s="232">
        <v>25.7</v>
      </c>
      <c r="P103" s="232">
        <v>26</v>
      </c>
      <c r="Q103" s="335">
        <v>0</v>
      </c>
      <c r="R103" s="553">
        <v>0</v>
      </c>
      <c r="S103" s="553">
        <v>0</v>
      </c>
      <c r="T103" s="553">
        <v>0</v>
      </c>
      <c r="U103" s="553">
        <v>0</v>
      </c>
    </row>
    <row r="104" spans="1:21" s="312" customFormat="1" ht="18.75" customHeight="1">
      <c r="A104" s="695" t="s">
        <v>21</v>
      </c>
      <c r="B104" s="695" t="s">
        <v>29</v>
      </c>
      <c r="C104" s="696"/>
      <c r="D104" s="676"/>
      <c r="E104" s="688" t="s">
        <v>53</v>
      </c>
      <c r="F104" s="473" t="s">
        <v>139</v>
      </c>
      <c r="G104" s="434">
        <v>127</v>
      </c>
      <c r="H104" s="434" t="s">
        <v>140</v>
      </c>
      <c r="I104" s="434" t="s">
        <v>141</v>
      </c>
      <c r="J104" s="370"/>
      <c r="K104" s="427"/>
      <c r="L104" s="331">
        <f t="shared" ref="L104:U104" si="9">L105</f>
        <v>751</v>
      </c>
      <c r="M104" s="331">
        <f t="shared" si="9"/>
        <v>790.6</v>
      </c>
      <c r="N104" s="331">
        <f t="shared" si="9"/>
        <v>838.4</v>
      </c>
      <c r="O104" s="331">
        <f t="shared" si="9"/>
        <v>153.4</v>
      </c>
      <c r="P104" s="331">
        <f t="shared" si="9"/>
        <v>0</v>
      </c>
      <c r="Q104" s="474">
        <f t="shared" si="9"/>
        <v>0</v>
      </c>
      <c r="R104" s="593">
        <f t="shared" si="9"/>
        <v>0</v>
      </c>
      <c r="S104" s="593">
        <f t="shared" si="9"/>
        <v>0</v>
      </c>
      <c r="T104" s="593">
        <f t="shared" si="9"/>
        <v>0</v>
      </c>
      <c r="U104" s="593">
        <f t="shared" si="9"/>
        <v>0</v>
      </c>
    </row>
    <row r="105" spans="1:21" s="312" customFormat="1" ht="24">
      <c r="A105" s="695"/>
      <c r="B105" s="695"/>
      <c r="C105" s="696"/>
      <c r="D105" s="676"/>
      <c r="E105" s="688"/>
      <c r="F105" s="426" t="s">
        <v>566</v>
      </c>
      <c r="G105" s="427">
        <v>127</v>
      </c>
      <c r="H105" s="427" t="s">
        <v>140</v>
      </c>
      <c r="I105" s="427" t="s">
        <v>141</v>
      </c>
      <c r="J105" s="370"/>
      <c r="K105" s="232"/>
      <c r="L105" s="232">
        <f>L107+L108+L109+L110+L111</f>
        <v>751</v>
      </c>
      <c r="M105" s="232">
        <v>790.6</v>
      </c>
      <c r="N105" s="232">
        <v>838.4</v>
      </c>
      <c r="O105" s="232">
        <v>153.4</v>
      </c>
      <c r="P105" s="232">
        <v>0</v>
      </c>
      <c r="Q105" s="332">
        <v>0</v>
      </c>
      <c r="R105" s="553">
        <v>0</v>
      </c>
      <c r="S105" s="553">
        <v>0</v>
      </c>
      <c r="T105" s="553">
        <v>0</v>
      </c>
      <c r="U105" s="553">
        <v>0</v>
      </c>
    </row>
    <row r="106" spans="1:21" s="312" customFormat="1" ht="52.5" customHeight="1">
      <c r="A106" s="424" t="s">
        <v>21</v>
      </c>
      <c r="B106" s="424" t="s">
        <v>29</v>
      </c>
      <c r="C106" s="424" t="s">
        <v>22</v>
      </c>
      <c r="D106" s="424"/>
      <c r="E106" s="425" t="s">
        <v>204</v>
      </c>
      <c r="F106" s="426" t="s">
        <v>566</v>
      </c>
      <c r="G106" s="424" t="s">
        <v>145</v>
      </c>
      <c r="H106" s="424" t="s">
        <v>146</v>
      </c>
      <c r="I106" s="424" t="s">
        <v>22</v>
      </c>
      <c r="J106" s="424" t="s">
        <v>188</v>
      </c>
      <c r="K106" s="438" t="s">
        <v>202</v>
      </c>
      <c r="L106" s="232">
        <v>0</v>
      </c>
      <c r="M106" s="359">
        <v>790.6</v>
      </c>
      <c r="N106" s="359">
        <v>838.4</v>
      </c>
      <c r="O106" s="358">
        <v>153.4</v>
      </c>
      <c r="P106" s="358">
        <v>0</v>
      </c>
      <c r="Q106" s="374">
        <v>0</v>
      </c>
      <c r="R106" s="553">
        <v>0</v>
      </c>
      <c r="S106" s="553">
        <v>0</v>
      </c>
      <c r="T106" s="553">
        <v>0</v>
      </c>
      <c r="U106" s="553">
        <v>0</v>
      </c>
    </row>
    <row r="107" spans="1:21" s="312" customFormat="1" ht="51" customHeight="1">
      <c r="A107" s="424" t="s">
        <v>21</v>
      </c>
      <c r="B107" s="424" t="s">
        <v>29</v>
      </c>
      <c r="C107" s="424" t="s">
        <v>22</v>
      </c>
      <c r="D107" s="370">
        <v>1</v>
      </c>
      <c r="E107" s="425" t="s">
        <v>200</v>
      </c>
      <c r="F107" s="426" t="s">
        <v>566</v>
      </c>
      <c r="G107" s="424" t="s">
        <v>145</v>
      </c>
      <c r="H107" s="424" t="s">
        <v>146</v>
      </c>
      <c r="I107" s="424" t="s">
        <v>22</v>
      </c>
      <c r="J107" s="424" t="s">
        <v>201</v>
      </c>
      <c r="K107" s="232" t="s">
        <v>202</v>
      </c>
      <c r="L107" s="232">
        <v>751</v>
      </c>
      <c r="M107" s="358">
        <v>0</v>
      </c>
      <c r="N107" s="358">
        <v>0</v>
      </c>
      <c r="O107" s="358">
        <v>0</v>
      </c>
      <c r="P107" s="358">
        <v>0</v>
      </c>
      <c r="Q107" s="374">
        <v>0</v>
      </c>
      <c r="R107" s="553">
        <v>0</v>
      </c>
      <c r="S107" s="553">
        <v>0</v>
      </c>
      <c r="T107" s="553">
        <v>0</v>
      </c>
      <c r="U107" s="553">
        <v>0</v>
      </c>
    </row>
    <row r="108" spans="1:21" s="312" customFormat="1" ht="64.5" hidden="1" customHeight="1">
      <c r="A108" s="424" t="s">
        <v>21</v>
      </c>
      <c r="B108" s="424" t="s">
        <v>29</v>
      </c>
      <c r="C108" s="424" t="s">
        <v>22</v>
      </c>
      <c r="D108" s="370">
        <v>2</v>
      </c>
      <c r="E108" s="425" t="s">
        <v>203</v>
      </c>
      <c r="F108" s="426" t="s">
        <v>199</v>
      </c>
      <c r="G108" s="424" t="s">
        <v>145</v>
      </c>
      <c r="H108" s="424" t="s">
        <v>146</v>
      </c>
      <c r="I108" s="424" t="s">
        <v>22</v>
      </c>
      <c r="J108" s="424" t="s">
        <v>201</v>
      </c>
      <c r="K108" s="232" t="s">
        <v>202</v>
      </c>
      <c r="L108" s="232">
        <v>0</v>
      </c>
      <c r="M108" s="232">
        <v>0</v>
      </c>
      <c r="N108" s="232">
        <v>0</v>
      </c>
      <c r="O108" s="232">
        <v>0</v>
      </c>
      <c r="P108" s="232">
        <v>0</v>
      </c>
      <c r="Q108" s="332">
        <v>0</v>
      </c>
      <c r="R108" s="553"/>
      <c r="S108" s="557"/>
      <c r="T108" s="557"/>
      <c r="U108" s="557"/>
    </row>
    <row r="109" spans="1:21" s="312" customFormat="1" ht="64.5" customHeight="1">
      <c r="A109" s="424" t="s">
        <v>21</v>
      </c>
      <c r="B109" s="424" t="s">
        <v>29</v>
      </c>
      <c r="C109" s="424" t="s">
        <v>22</v>
      </c>
      <c r="D109" s="370">
        <v>2</v>
      </c>
      <c r="E109" s="425" t="s">
        <v>169</v>
      </c>
      <c r="F109" s="426" t="s">
        <v>566</v>
      </c>
      <c r="G109" s="424" t="s">
        <v>145</v>
      </c>
      <c r="H109" s="424" t="s">
        <v>146</v>
      </c>
      <c r="I109" s="424" t="s">
        <v>22</v>
      </c>
      <c r="J109" s="424" t="s">
        <v>201</v>
      </c>
      <c r="K109" s="465">
        <v>621</v>
      </c>
      <c r="L109" s="232">
        <v>0</v>
      </c>
      <c r="M109" s="232">
        <v>0</v>
      </c>
      <c r="N109" s="232">
        <v>0</v>
      </c>
      <c r="O109" s="232">
        <v>0</v>
      </c>
      <c r="P109" s="232">
        <v>0</v>
      </c>
      <c r="Q109" s="332">
        <v>0</v>
      </c>
      <c r="R109" s="553"/>
      <c r="S109" s="557"/>
      <c r="T109" s="557"/>
      <c r="U109" s="557"/>
    </row>
    <row r="110" spans="1:21" s="312" customFormat="1" ht="70.5" customHeight="1">
      <c r="A110" s="424" t="s">
        <v>21</v>
      </c>
      <c r="B110" s="424" t="s">
        <v>29</v>
      </c>
      <c r="C110" s="424" t="s">
        <v>34</v>
      </c>
      <c r="D110" s="424"/>
      <c r="E110" s="425" t="s">
        <v>196</v>
      </c>
      <c r="F110" s="426" t="s">
        <v>566</v>
      </c>
      <c r="G110" s="424" t="s">
        <v>145</v>
      </c>
      <c r="H110" s="424" t="s">
        <v>146</v>
      </c>
      <c r="I110" s="424" t="s">
        <v>22</v>
      </c>
      <c r="J110" s="424" t="s">
        <v>205</v>
      </c>
      <c r="K110" s="465">
        <v>244</v>
      </c>
      <c r="L110" s="232">
        <v>0</v>
      </c>
      <c r="M110" s="358">
        <v>0</v>
      </c>
      <c r="N110" s="358">
        <v>0</v>
      </c>
      <c r="O110" s="358">
        <v>0</v>
      </c>
      <c r="P110" s="358">
        <v>0</v>
      </c>
      <c r="Q110" s="374">
        <v>0</v>
      </c>
      <c r="R110" s="580"/>
      <c r="S110" s="557"/>
      <c r="T110" s="557"/>
      <c r="U110" s="557"/>
    </row>
    <row r="111" spans="1:21" s="312" customFormat="1" ht="63" customHeight="1">
      <c r="A111" s="424" t="s">
        <v>21</v>
      </c>
      <c r="B111" s="424" t="s">
        <v>29</v>
      </c>
      <c r="C111" s="424" t="s">
        <v>21</v>
      </c>
      <c r="D111" s="424"/>
      <c r="E111" s="425" t="s">
        <v>160</v>
      </c>
      <c r="F111" s="426" t="s">
        <v>566</v>
      </c>
      <c r="G111" s="424" t="s">
        <v>145</v>
      </c>
      <c r="H111" s="424" t="s">
        <v>146</v>
      </c>
      <c r="I111" s="432" t="s">
        <v>22</v>
      </c>
      <c r="J111" s="432" t="s">
        <v>206</v>
      </c>
      <c r="K111" s="427">
        <v>851</v>
      </c>
      <c r="L111" s="232">
        <v>0</v>
      </c>
      <c r="M111" s="232">
        <v>0</v>
      </c>
      <c r="N111" s="232">
        <v>0</v>
      </c>
      <c r="O111" s="232">
        <v>0</v>
      </c>
      <c r="P111" s="232">
        <v>0</v>
      </c>
      <c r="Q111" s="332">
        <v>0</v>
      </c>
      <c r="R111" s="580"/>
      <c r="S111" s="557"/>
      <c r="T111" s="557"/>
      <c r="U111" s="557"/>
    </row>
    <row r="112" spans="1:21" s="312" customFormat="1" ht="15.4" customHeight="1">
      <c r="A112" s="695" t="s">
        <v>21</v>
      </c>
      <c r="B112" s="695" t="s">
        <v>31</v>
      </c>
      <c r="C112" s="696"/>
      <c r="D112" s="676"/>
      <c r="E112" s="688" t="s">
        <v>56</v>
      </c>
      <c r="F112" s="433" t="s">
        <v>139</v>
      </c>
      <c r="G112" s="424" t="s">
        <v>145</v>
      </c>
      <c r="H112" s="424" t="s">
        <v>22</v>
      </c>
      <c r="I112" s="424" t="s">
        <v>207</v>
      </c>
      <c r="J112" s="432"/>
      <c r="K112" s="427"/>
      <c r="L112" s="331">
        <f t="shared" ref="L112:U112" si="10">L113</f>
        <v>60</v>
      </c>
      <c r="M112" s="331">
        <f t="shared" si="10"/>
        <v>60</v>
      </c>
      <c r="N112" s="331">
        <f t="shared" si="10"/>
        <v>50</v>
      </c>
      <c r="O112" s="331">
        <f t="shared" si="10"/>
        <v>60</v>
      </c>
      <c r="P112" s="331">
        <f t="shared" si="10"/>
        <v>31.1</v>
      </c>
      <c r="Q112" s="474">
        <v>50</v>
      </c>
      <c r="R112" s="593">
        <f t="shared" si="10"/>
        <v>50</v>
      </c>
      <c r="S112" s="593">
        <f t="shared" si="10"/>
        <v>50</v>
      </c>
      <c r="T112" s="593">
        <f t="shared" si="10"/>
        <v>50</v>
      </c>
      <c r="U112" s="593">
        <f t="shared" si="10"/>
        <v>120</v>
      </c>
    </row>
    <row r="113" spans="1:21" s="312" customFormat="1" ht="85.5" customHeight="1">
      <c r="A113" s="695"/>
      <c r="B113" s="695"/>
      <c r="C113" s="696"/>
      <c r="D113" s="676"/>
      <c r="E113" s="688"/>
      <c r="F113" s="426" t="s">
        <v>621</v>
      </c>
      <c r="G113" s="424" t="s">
        <v>145</v>
      </c>
      <c r="H113" s="424" t="s">
        <v>22</v>
      </c>
      <c r="I113" s="424" t="s">
        <v>207</v>
      </c>
      <c r="J113" s="432"/>
      <c r="K113" s="429"/>
      <c r="L113" s="232">
        <f t="shared" ref="L113:R113" si="11">L114+L115</f>
        <v>60</v>
      </c>
      <c r="M113" s="232">
        <v>60</v>
      </c>
      <c r="N113" s="232">
        <f t="shared" si="11"/>
        <v>50</v>
      </c>
      <c r="O113" s="232">
        <f t="shared" si="11"/>
        <v>60</v>
      </c>
      <c r="P113" s="232">
        <f>P114+P115</f>
        <v>31.1</v>
      </c>
      <c r="Q113" s="332">
        <v>50</v>
      </c>
      <c r="R113" s="561">
        <f t="shared" si="11"/>
        <v>50</v>
      </c>
      <c r="S113" s="561">
        <f>S115+S116</f>
        <v>50</v>
      </c>
      <c r="T113" s="561">
        <f>T115</f>
        <v>50</v>
      </c>
      <c r="U113" s="561">
        <f>U115</f>
        <v>120</v>
      </c>
    </row>
    <row r="114" spans="1:21" s="312" customFormat="1" ht="86.25" customHeight="1">
      <c r="A114" s="670" t="s">
        <v>21</v>
      </c>
      <c r="B114" s="670" t="s">
        <v>31</v>
      </c>
      <c r="C114" s="670" t="s">
        <v>22</v>
      </c>
      <c r="D114" s="697"/>
      <c r="E114" s="678" t="s">
        <v>208</v>
      </c>
      <c r="F114" s="678" t="s">
        <v>621</v>
      </c>
      <c r="G114" s="424" t="s">
        <v>145</v>
      </c>
      <c r="H114" s="424" t="s">
        <v>22</v>
      </c>
      <c r="I114" s="424" t="s">
        <v>207</v>
      </c>
      <c r="J114" s="432" t="s">
        <v>209</v>
      </c>
      <c r="K114" s="429">
        <v>611.61199999999997</v>
      </c>
      <c r="L114" s="232">
        <v>60</v>
      </c>
      <c r="M114" s="358">
        <v>0</v>
      </c>
      <c r="N114" s="358">
        <v>0</v>
      </c>
      <c r="O114" s="358">
        <v>0</v>
      </c>
      <c r="P114" s="358">
        <v>0</v>
      </c>
      <c r="Q114" s="374">
        <v>0</v>
      </c>
      <c r="R114" s="594">
        <v>0</v>
      </c>
      <c r="S114" s="594">
        <v>0</v>
      </c>
      <c r="T114" s="594">
        <v>0</v>
      </c>
      <c r="U114" s="594">
        <v>0</v>
      </c>
    </row>
    <row r="115" spans="1:21" s="312" customFormat="1" ht="27" customHeight="1">
      <c r="A115" s="671"/>
      <c r="B115" s="671"/>
      <c r="C115" s="671"/>
      <c r="D115" s="698"/>
      <c r="E115" s="679"/>
      <c r="F115" s="679"/>
      <c r="G115" s="424" t="s">
        <v>145</v>
      </c>
      <c r="H115" s="424" t="s">
        <v>22</v>
      </c>
      <c r="I115" s="424" t="s">
        <v>207</v>
      </c>
      <c r="J115" s="432" t="s">
        <v>210</v>
      </c>
      <c r="K115" s="522" t="s">
        <v>591</v>
      </c>
      <c r="L115" s="232">
        <v>0</v>
      </c>
      <c r="M115" s="358">
        <v>60</v>
      </c>
      <c r="N115" s="358">
        <v>50</v>
      </c>
      <c r="O115" s="358">
        <v>60</v>
      </c>
      <c r="P115" s="358">
        <v>31.1</v>
      </c>
      <c r="Q115" s="475">
        <v>50</v>
      </c>
      <c r="R115" s="551">
        <v>50</v>
      </c>
      <c r="S115" s="551">
        <v>50</v>
      </c>
      <c r="T115" s="551">
        <v>50</v>
      </c>
      <c r="U115" s="551">
        <v>120</v>
      </c>
    </row>
    <row r="116" spans="1:21" s="312" customFormat="1" ht="1.5" hidden="1" customHeight="1">
      <c r="A116" s="671"/>
      <c r="B116" s="671"/>
      <c r="C116" s="671"/>
      <c r="D116" s="698"/>
      <c r="E116" s="679"/>
      <c r="F116" s="679"/>
      <c r="G116" s="424" t="s">
        <v>573</v>
      </c>
      <c r="H116" s="424" t="s">
        <v>22</v>
      </c>
      <c r="I116" s="424" t="s">
        <v>207</v>
      </c>
      <c r="J116" s="432" t="s">
        <v>210</v>
      </c>
      <c r="K116" s="429">
        <v>612</v>
      </c>
      <c r="L116" s="232"/>
      <c r="M116" s="358"/>
      <c r="N116" s="358"/>
      <c r="O116" s="358"/>
      <c r="P116" s="374"/>
      <c r="Q116" s="342">
        <v>0</v>
      </c>
      <c r="R116" s="553">
        <v>0</v>
      </c>
      <c r="S116" s="553">
        <v>0</v>
      </c>
      <c r="T116" s="553"/>
      <c r="U116" s="553"/>
    </row>
    <row r="117" spans="1:21" s="312" customFormat="1" ht="34.5" customHeight="1">
      <c r="A117" s="672"/>
      <c r="B117" s="672"/>
      <c r="C117" s="672"/>
      <c r="D117" s="699"/>
      <c r="E117" s="680"/>
      <c r="F117" s="680"/>
      <c r="G117" s="424" t="s">
        <v>145</v>
      </c>
      <c r="H117" s="424" t="s">
        <v>22</v>
      </c>
      <c r="I117" s="424" t="s">
        <v>207</v>
      </c>
      <c r="J117" s="432" t="s">
        <v>538</v>
      </c>
      <c r="K117" s="429">
        <v>612</v>
      </c>
      <c r="L117" s="232"/>
      <c r="M117" s="358"/>
      <c r="N117" s="358"/>
      <c r="O117" s="358"/>
      <c r="P117" s="374"/>
      <c r="Q117" s="342">
        <v>0</v>
      </c>
      <c r="R117" s="553">
        <v>0</v>
      </c>
      <c r="S117" s="553">
        <v>0</v>
      </c>
      <c r="T117" s="553"/>
      <c r="U117" s="553"/>
    </row>
    <row r="118" spans="1:21" s="312" customFormat="1" ht="26.25" customHeight="1">
      <c r="A118" s="695" t="s">
        <v>21</v>
      </c>
      <c r="B118" s="695" t="s">
        <v>240</v>
      </c>
      <c r="C118" s="696"/>
      <c r="D118" s="676"/>
      <c r="E118" s="688" t="s">
        <v>61</v>
      </c>
      <c r="F118" s="433" t="s">
        <v>139</v>
      </c>
      <c r="G118" s="370">
        <v>127</v>
      </c>
      <c r="H118" s="424"/>
      <c r="I118" s="424"/>
      <c r="J118" s="370"/>
      <c r="K118" s="427"/>
      <c r="L118" s="331">
        <f t="shared" ref="L118:U119" si="12">L119</f>
        <v>5636.3</v>
      </c>
      <c r="M118" s="331">
        <f t="shared" si="12"/>
        <v>5485.3</v>
      </c>
      <c r="N118" s="360">
        <f t="shared" si="12"/>
        <v>16319.100000000002</v>
      </c>
      <c r="O118" s="331">
        <f t="shared" si="12"/>
        <v>20887.199999999997</v>
      </c>
      <c r="P118" s="331">
        <f t="shared" si="12"/>
        <v>23347.899999999998</v>
      </c>
      <c r="Q118" s="343">
        <f t="shared" ref="Q118:U118" si="13">Q119</f>
        <v>29064.2</v>
      </c>
      <c r="R118" s="595">
        <f t="shared" si="13"/>
        <v>24058</v>
      </c>
      <c r="S118" s="595">
        <f t="shared" si="13"/>
        <v>24058</v>
      </c>
      <c r="T118" s="595">
        <f t="shared" si="13"/>
        <v>24058</v>
      </c>
      <c r="U118" s="595">
        <f t="shared" si="13"/>
        <v>27707.4</v>
      </c>
    </row>
    <row r="119" spans="1:21" s="312" customFormat="1" ht="66" customHeight="1">
      <c r="A119" s="695"/>
      <c r="B119" s="695"/>
      <c r="C119" s="696"/>
      <c r="D119" s="676"/>
      <c r="E119" s="688"/>
      <c r="F119" s="426" t="s">
        <v>565</v>
      </c>
      <c r="G119" s="424" t="s">
        <v>145</v>
      </c>
      <c r="H119" s="504" t="s">
        <v>146</v>
      </c>
      <c r="I119" s="504" t="s">
        <v>49</v>
      </c>
      <c r="J119" s="504" t="s">
        <v>587</v>
      </c>
      <c r="K119" s="232"/>
      <c r="L119" s="232">
        <f t="shared" si="12"/>
        <v>5636.3</v>
      </c>
      <c r="M119" s="232">
        <f t="shared" si="12"/>
        <v>5485.3</v>
      </c>
      <c r="N119" s="344">
        <f t="shared" si="12"/>
        <v>16319.100000000002</v>
      </c>
      <c r="O119" s="232">
        <f>O120</f>
        <v>20887.199999999997</v>
      </c>
      <c r="P119" s="232">
        <f t="shared" si="12"/>
        <v>23347.899999999998</v>
      </c>
      <c r="Q119" s="332">
        <f>Q120</f>
        <v>29064.2</v>
      </c>
      <c r="R119" s="561">
        <f t="shared" si="12"/>
        <v>24058</v>
      </c>
      <c r="S119" s="561">
        <f t="shared" si="12"/>
        <v>24058</v>
      </c>
      <c r="T119" s="561">
        <f t="shared" si="12"/>
        <v>24058</v>
      </c>
      <c r="U119" s="596">
        <f t="shared" si="12"/>
        <v>27707.4</v>
      </c>
    </row>
    <row r="120" spans="1:21" s="312" customFormat="1" ht="80.25" customHeight="1">
      <c r="A120" s="424" t="s">
        <v>21</v>
      </c>
      <c r="B120" s="424" t="s">
        <v>240</v>
      </c>
      <c r="C120" s="424" t="s">
        <v>22</v>
      </c>
      <c r="D120" s="424"/>
      <c r="E120" s="425" t="s">
        <v>585</v>
      </c>
      <c r="F120" s="426" t="s">
        <v>565</v>
      </c>
      <c r="G120" s="424" t="s">
        <v>145</v>
      </c>
      <c r="H120" s="504" t="s">
        <v>146</v>
      </c>
      <c r="I120" s="504" t="s">
        <v>49</v>
      </c>
      <c r="J120" s="504" t="s">
        <v>587</v>
      </c>
      <c r="K120" s="232"/>
      <c r="L120" s="232">
        <f>L121+L122+L123+L127+L124</f>
        <v>5636.3</v>
      </c>
      <c r="M120" s="232">
        <f>M121+M122+M123+M127+M124+M126+M127</f>
        <v>5485.3</v>
      </c>
      <c r="N120" s="232">
        <f>SUM(N121:N127)</f>
        <v>16319.100000000002</v>
      </c>
      <c r="O120" s="232">
        <f>O121+O122+O123+O127+O124+O126</f>
        <v>20887.199999999997</v>
      </c>
      <c r="P120" s="232">
        <f>P121+P122+P123+P127+P124+P126</f>
        <v>23347.899999999998</v>
      </c>
      <c r="Q120" s="332">
        <f>Q121+Q122+Q123+Q124+Q125+Q126+Q127</f>
        <v>29064.2</v>
      </c>
      <c r="R120" s="564">
        <f>R121+R122+R123+R127+R124+R126+R125</f>
        <v>24058</v>
      </c>
      <c r="S120" s="564">
        <f>S121+S122+S123+S127+S124+S126+S125</f>
        <v>24058</v>
      </c>
      <c r="T120" s="564">
        <f>T121+T122+T123+T127+T124+T126+T125</f>
        <v>24058</v>
      </c>
      <c r="U120" s="564">
        <f>U121+U122+U123+U127+U124+U126+U125</f>
        <v>27707.4</v>
      </c>
    </row>
    <row r="121" spans="1:21" s="312" customFormat="1" ht="36" customHeight="1">
      <c r="A121" s="424" t="s">
        <v>21</v>
      </c>
      <c r="B121" s="424" t="s">
        <v>240</v>
      </c>
      <c r="C121" s="424" t="s">
        <v>22</v>
      </c>
      <c r="D121" s="424" t="s">
        <v>143</v>
      </c>
      <c r="E121" s="425" t="s">
        <v>212</v>
      </c>
      <c r="F121" s="426" t="s">
        <v>565</v>
      </c>
      <c r="G121" s="424" t="s">
        <v>145</v>
      </c>
      <c r="H121" s="424" t="s">
        <v>22</v>
      </c>
      <c r="I121" s="424" t="s">
        <v>49</v>
      </c>
      <c r="J121" s="424" t="s">
        <v>213</v>
      </c>
      <c r="K121" s="429" t="s">
        <v>214</v>
      </c>
      <c r="L121" s="232">
        <v>592</v>
      </c>
      <c r="M121" s="232">
        <v>0</v>
      </c>
      <c r="N121" s="232">
        <v>0</v>
      </c>
      <c r="O121" s="232">
        <v>0</v>
      </c>
      <c r="P121" s="232">
        <v>0</v>
      </c>
      <c r="Q121" s="332">
        <v>0</v>
      </c>
      <c r="R121" s="553">
        <v>0</v>
      </c>
      <c r="S121" s="553">
        <v>0</v>
      </c>
      <c r="T121" s="553">
        <v>0</v>
      </c>
      <c r="U121" s="597">
        <v>0</v>
      </c>
    </row>
    <row r="122" spans="1:21" s="312" customFormat="1" ht="49.5" customHeight="1">
      <c r="A122" s="424" t="s">
        <v>21</v>
      </c>
      <c r="B122" s="424" t="s">
        <v>240</v>
      </c>
      <c r="C122" s="424" t="s">
        <v>22</v>
      </c>
      <c r="D122" s="424" t="s">
        <v>151</v>
      </c>
      <c r="E122" s="425" t="s">
        <v>215</v>
      </c>
      <c r="F122" s="426" t="s">
        <v>565</v>
      </c>
      <c r="G122" s="424" t="s">
        <v>145</v>
      </c>
      <c r="H122" s="424" t="s">
        <v>146</v>
      </c>
      <c r="I122" s="432" t="s">
        <v>49</v>
      </c>
      <c r="J122" s="424" t="s">
        <v>216</v>
      </c>
      <c r="K122" s="429" t="s">
        <v>217</v>
      </c>
      <c r="L122" s="232">
        <v>5044.3</v>
      </c>
      <c r="M122" s="232">
        <v>0</v>
      </c>
      <c r="N122" s="232">
        <v>0</v>
      </c>
      <c r="O122" s="232">
        <v>0</v>
      </c>
      <c r="P122" s="232">
        <v>0</v>
      </c>
      <c r="Q122" s="332">
        <v>0</v>
      </c>
      <c r="R122" s="553">
        <v>0</v>
      </c>
      <c r="S122" s="553">
        <v>0</v>
      </c>
      <c r="T122" s="553">
        <v>0</v>
      </c>
      <c r="U122" s="597">
        <v>0</v>
      </c>
    </row>
    <row r="123" spans="1:21" s="312" customFormat="1" ht="0.75" customHeight="1">
      <c r="A123" s="424" t="s">
        <v>21</v>
      </c>
      <c r="B123" s="424" t="s">
        <v>240</v>
      </c>
      <c r="C123" s="424" t="s">
        <v>22</v>
      </c>
      <c r="D123" s="424" t="s">
        <v>168</v>
      </c>
      <c r="E123" s="425" t="s">
        <v>218</v>
      </c>
      <c r="F123" s="426" t="s">
        <v>565</v>
      </c>
      <c r="G123" s="424" t="s">
        <v>145</v>
      </c>
      <c r="H123" s="424" t="s">
        <v>22</v>
      </c>
      <c r="I123" s="424" t="s">
        <v>49</v>
      </c>
      <c r="J123" s="424" t="s">
        <v>219</v>
      </c>
      <c r="K123" s="429" t="s">
        <v>220</v>
      </c>
      <c r="L123" s="232">
        <v>0</v>
      </c>
      <c r="M123" s="355">
        <v>0</v>
      </c>
      <c r="N123" s="355">
        <v>0</v>
      </c>
      <c r="O123" s="232">
        <v>0</v>
      </c>
      <c r="P123" s="232">
        <v>0</v>
      </c>
      <c r="Q123" s="332">
        <v>0</v>
      </c>
      <c r="R123" s="553">
        <v>0</v>
      </c>
      <c r="S123" s="553">
        <v>0</v>
      </c>
      <c r="T123" s="553">
        <v>0</v>
      </c>
      <c r="U123" s="597">
        <v>0</v>
      </c>
    </row>
    <row r="124" spans="1:21" s="312" customFormat="1" ht="40.5" customHeight="1">
      <c r="A124" s="670" t="s">
        <v>21</v>
      </c>
      <c r="B124" s="670" t="s">
        <v>240</v>
      </c>
      <c r="C124" s="670" t="s">
        <v>22</v>
      </c>
      <c r="D124" s="670" t="s">
        <v>168</v>
      </c>
      <c r="E124" s="678" t="s">
        <v>218</v>
      </c>
      <c r="F124" s="678" t="s">
        <v>565</v>
      </c>
      <c r="G124" s="670" t="s">
        <v>145</v>
      </c>
      <c r="H124" s="670" t="s">
        <v>146</v>
      </c>
      <c r="I124" s="670" t="s">
        <v>49</v>
      </c>
      <c r="J124" s="432" t="s">
        <v>580</v>
      </c>
      <c r="K124" s="476" t="s">
        <v>593</v>
      </c>
      <c r="L124" s="414">
        <v>0</v>
      </c>
      <c r="M124" s="477">
        <v>589.20000000000005</v>
      </c>
      <c r="N124" s="414">
        <v>600.70000000000005</v>
      </c>
      <c r="O124" s="414">
        <v>597</v>
      </c>
      <c r="P124" s="414">
        <v>651.29999999999995</v>
      </c>
      <c r="Q124" s="467">
        <v>503.7</v>
      </c>
      <c r="R124" s="553">
        <v>595</v>
      </c>
      <c r="S124" s="553">
        <v>595</v>
      </c>
      <c r="T124" s="553">
        <v>595</v>
      </c>
      <c r="U124" s="597">
        <v>1015.7</v>
      </c>
    </row>
    <row r="125" spans="1:21" s="312" customFormat="1" ht="26.25" customHeight="1">
      <c r="A125" s="672"/>
      <c r="B125" s="672"/>
      <c r="C125" s="672"/>
      <c r="D125" s="672"/>
      <c r="E125" s="680"/>
      <c r="F125" s="680"/>
      <c r="G125" s="672"/>
      <c r="H125" s="672"/>
      <c r="I125" s="672"/>
      <c r="J125" s="442" t="s">
        <v>579</v>
      </c>
      <c r="K125" s="476">
        <v>851</v>
      </c>
      <c r="L125" s="341"/>
      <c r="M125" s="362"/>
      <c r="N125" s="362"/>
      <c r="O125" s="341"/>
      <c r="P125" s="341"/>
      <c r="Q125" s="341">
        <v>0.3</v>
      </c>
      <c r="R125" s="553">
        <v>1.1000000000000001</v>
      </c>
      <c r="S125" s="553">
        <v>1.1000000000000001</v>
      </c>
      <c r="T125" s="553">
        <v>1.1000000000000001</v>
      </c>
      <c r="U125" s="597">
        <v>1.9</v>
      </c>
    </row>
    <row r="126" spans="1:21" s="312" customFormat="1" ht="63" customHeight="1">
      <c r="A126" s="420" t="s">
        <v>21</v>
      </c>
      <c r="B126" s="420" t="s">
        <v>240</v>
      </c>
      <c r="C126" s="420" t="s">
        <v>22</v>
      </c>
      <c r="D126" s="549" t="s">
        <v>170</v>
      </c>
      <c r="E126" s="478" t="s">
        <v>221</v>
      </c>
      <c r="F126" s="479" t="s">
        <v>565</v>
      </c>
      <c r="G126" s="420" t="s">
        <v>145</v>
      </c>
      <c r="H126" s="420" t="s">
        <v>146</v>
      </c>
      <c r="I126" s="420" t="s">
        <v>49</v>
      </c>
      <c r="J126" s="420" t="s">
        <v>222</v>
      </c>
      <c r="K126" s="476" t="s">
        <v>588</v>
      </c>
      <c r="L126" s="414">
        <v>0</v>
      </c>
      <c r="M126" s="477">
        <v>4896.1000000000004</v>
      </c>
      <c r="N126" s="414">
        <v>15702.2</v>
      </c>
      <c r="O126" s="414">
        <v>20213.099999999999</v>
      </c>
      <c r="P126" s="414">
        <v>22696.6</v>
      </c>
      <c r="Q126" s="467">
        <v>28560.2</v>
      </c>
      <c r="R126" s="558">
        <v>23461.9</v>
      </c>
      <c r="S126" s="558">
        <v>23461.9</v>
      </c>
      <c r="T126" s="558">
        <v>23461.9</v>
      </c>
      <c r="U126" s="598">
        <v>26689.8</v>
      </c>
    </row>
    <row r="127" spans="1:21" s="312" customFormat="1" ht="24.75" customHeight="1">
      <c r="A127" s="450" t="s">
        <v>21</v>
      </c>
      <c r="B127" s="450" t="s">
        <v>240</v>
      </c>
      <c r="C127" s="450" t="s">
        <v>21</v>
      </c>
      <c r="D127" s="450"/>
      <c r="E127" s="480" t="s">
        <v>515</v>
      </c>
      <c r="F127" s="480" t="s">
        <v>565</v>
      </c>
      <c r="G127" s="450" t="s">
        <v>145</v>
      </c>
      <c r="H127" s="450" t="s">
        <v>146</v>
      </c>
      <c r="I127" s="444" t="s">
        <v>49</v>
      </c>
      <c r="J127" s="444" t="s">
        <v>581</v>
      </c>
      <c r="K127" s="334">
        <v>851</v>
      </c>
      <c r="L127" s="481">
        <v>0</v>
      </c>
      <c r="M127" s="361">
        <v>0</v>
      </c>
      <c r="N127" s="361">
        <v>16.2</v>
      </c>
      <c r="O127" s="375">
        <v>77.099999999999994</v>
      </c>
      <c r="P127" s="375">
        <v>0</v>
      </c>
      <c r="Q127" s="482">
        <v>0</v>
      </c>
      <c r="R127" s="553">
        <v>0</v>
      </c>
      <c r="S127" s="553">
        <v>0</v>
      </c>
      <c r="T127" s="553">
        <v>0</v>
      </c>
      <c r="U127" s="597">
        <v>0</v>
      </c>
    </row>
    <row r="128" spans="1:21" ht="63" customHeight="1">
      <c r="A128" s="76"/>
      <c r="B128" s="76"/>
      <c r="C128" s="76"/>
      <c r="D128" s="76"/>
      <c r="E128" s="77"/>
      <c r="F128" s="95"/>
      <c r="G128" s="76"/>
      <c r="H128" s="76"/>
      <c r="I128" s="78"/>
      <c r="J128" s="76"/>
      <c r="K128" s="79"/>
      <c r="L128" s="80"/>
      <c r="M128" s="81"/>
      <c r="N128" s="363"/>
      <c r="O128" s="80"/>
      <c r="P128" s="340"/>
      <c r="Q128" s="80"/>
    </row>
  </sheetData>
  <sheetProtection selectLockedCells="1" selectUnlockedCells="1"/>
  <mergeCells count="150">
    <mergeCell ref="A104:A105"/>
    <mergeCell ref="B104:B105"/>
    <mergeCell ref="C104:C105"/>
    <mergeCell ref="D104:D105"/>
    <mergeCell ref="E104:E105"/>
    <mergeCell ref="A92:A97"/>
    <mergeCell ref="B92:B97"/>
    <mergeCell ref="C92:C97"/>
    <mergeCell ref="D92:D97"/>
    <mergeCell ref="A99:A102"/>
    <mergeCell ref="B99:B102"/>
    <mergeCell ref="C99:C102"/>
    <mergeCell ref="D99:D102"/>
    <mergeCell ref="E99:E102"/>
    <mergeCell ref="A42:A46"/>
    <mergeCell ref="B42:B46"/>
    <mergeCell ref="C42:C46"/>
    <mergeCell ref="D42:D46"/>
    <mergeCell ref="E42:E46"/>
    <mergeCell ref="F42:F46"/>
    <mergeCell ref="A39:A41"/>
    <mergeCell ref="B39:B41"/>
    <mergeCell ref="A90:A91"/>
    <mergeCell ref="B90:B91"/>
    <mergeCell ref="C90:C91"/>
    <mergeCell ref="D90:D91"/>
    <mergeCell ref="A47:A49"/>
    <mergeCell ref="B47:B49"/>
    <mergeCell ref="B55:B62"/>
    <mergeCell ref="A53:A54"/>
    <mergeCell ref="B53:B54"/>
    <mergeCell ref="A85:A86"/>
    <mergeCell ref="B85:B86"/>
    <mergeCell ref="C85:C86"/>
    <mergeCell ref="D85:D86"/>
    <mergeCell ref="A69:A70"/>
    <mergeCell ref="B69:B70"/>
    <mergeCell ref="A55:A62"/>
    <mergeCell ref="I81:I84"/>
    <mergeCell ref="C55:C62"/>
    <mergeCell ref="D55:D62"/>
    <mergeCell ref="E55:E62"/>
    <mergeCell ref="G81:G84"/>
    <mergeCell ref="F30:F31"/>
    <mergeCell ref="F32:F33"/>
    <mergeCell ref="E71:E75"/>
    <mergeCell ref="F71:F75"/>
    <mergeCell ref="C39:C41"/>
    <mergeCell ref="D39:D41"/>
    <mergeCell ref="C47:C49"/>
    <mergeCell ref="D47:D49"/>
    <mergeCell ref="E47:E49"/>
    <mergeCell ref="F47:F49"/>
    <mergeCell ref="G55:G57"/>
    <mergeCell ref="H55:H57"/>
    <mergeCell ref="F55:F62"/>
    <mergeCell ref="C53:C54"/>
    <mergeCell ref="D53:D54"/>
    <mergeCell ref="C32:C33"/>
    <mergeCell ref="D32:D33"/>
    <mergeCell ref="C69:C70"/>
    <mergeCell ref="A32:A33"/>
    <mergeCell ref="B32:B33"/>
    <mergeCell ref="D30:D31"/>
    <mergeCell ref="A17:A18"/>
    <mergeCell ref="B17:B18"/>
    <mergeCell ref="C17:C18"/>
    <mergeCell ref="D17:D18"/>
    <mergeCell ref="A30:A31"/>
    <mergeCell ref="B30:B31"/>
    <mergeCell ref="C30:C31"/>
    <mergeCell ref="A19:A24"/>
    <mergeCell ref="B19:B24"/>
    <mergeCell ref="C19:C24"/>
    <mergeCell ref="M2:Q4"/>
    <mergeCell ref="M8:Q8"/>
    <mergeCell ref="A10:Q10"/>
    <mergeCell ref="A12:D12"/>
    <mergeCell ref="E12:E13"/>
    <mergeCell ref="E30:E31"/>
    <mergeCell ref="G30:G31"/>
    <mergeCell ref="H30:H31"/>
    <mergeCell ref="I30:I31"/>
    <mergeCell ref="F12:F13"/>
    <mergeCell ref="G12:K12"/>
    <mergeCell ref="A15:A16"/>
    <mergeCell ref="B15:B16"/>
    <mergeCell ref="C15:C16"/>
    <mergeCell ref="E15:E16"/>
    <mergeCell ref="E17:E18"/>
    <mergeCell ref="D19:D24"/>
    <mergeCell ref="D15:D16"/>
    <mergeCell ref="E19:E24"/>
    <mergeCell ref="F19:F24"/>
    <mergeCell ref="G20:G24"/>
    <mergeCell ref="H20:H24"/>
    <mergeCell ref="I20:I24"/>
    <mergeCell ref="A112:A113"/>
    <mergeCell ref="B112:B113"/>
    <mergeCell ref="C112:C113"/>
    <mergeCell ref="D112:D113"/>
    <mergeCell ref="E112:E113"/>
    <mergeCell ref="A114:A117"/>
    <mergeCell ref="B114:B117"/>
    <mergeCell ref="C114:C117"/>
    <mergeCell ref="D114:D117"/>
    <mergeCell ref="E114:E117"/>
    <mergeCell ref="F114:F117"/>
    <mergeCell ref="A124:A125"/>
    <mergeCell ref="B124:B125"/>
    <mergeCell ref="C124:C125"/>
    <mergeCell ref="D124:D125"/>
    <mergeCell ref="A118:A119"/>
    <mergeCell ref="B118:B119"/>
    <mergeCell ref="C118:C119"/>
    <mergeCell ref="D118:D119"/>
    <mergeCell ref="E118:E119"/>
    <mergeCell ref="I124:I125"/>
    <mergeCell ref="L12:U12"/>
    <mergeCell ref="E92:E97"/>
    <mergeCell ref="F92:F97"/>
    <mergeCell ref="E32:E33"/>
    <mergeCell ref="I55:I57"/>
    <mergeCell ref="G58:G61"/>
    <mergeCell ref="H58:H61"/>
    <mergeCell ref="F80:F84"/>
    <mergeCell ref="E90:E91"/>
    <mergeCell ref="I58:I61"/>
    <mergeCell ref="E39:E41"/>
    <mergeCell ref="H81:H84"/>
    <mergeCell ref="E69:E70"/>
    <mergeCell ref="E80:E84"/>
    <mergeCell ref="G72:G75"/>
    <mergeCell ref="H72:H75"/>
    <mergeCell ref="I72:I75"/>
    <mergeCell ref="F99:F102"/>
    <mergeCell ref="F40:F41"/>
    <mergeCell ref="F124:F125"/>
    <mergeCell ref="E124:E125"/>
    <mergeCell ref="G124:G125"/>
    <mergeCell ref="H124:H125"/>
    <mergeCell ref="A71:A75"/>
    <mergeCell ref="B71:B75"/>
    <mergeCell ref="C71:C75"/>
    <mergeCell ref="D71:D75"/>
    <mergeCell ref="D69:D70"/>
    <mergeCell ref="A80:A84"/>
    <mergeCell ref="B80:B84"/>
    <mergeCell ref="C80:C84"/>
    <mergeCell ref="D80:D84"/>
  </mergeCells>
  <pageMargins left="0.59055118110236227" right="0.59055118110236227" top="0.78740157480314965" bottom="0.78740157480314965" header="0.51181102362204722" footer="0.31496062992125984"/>
  <pageSetup paperSize="9" scale="65" firstPageNumber="0" fitToHeight="0" orientation="landscape" horizontalDpi="300" verticalDpi="300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65541"/>
  <sheetViews>
    <sheetView tabSelected="1" topLeftCell="B9" zoomScale="84" zoomScaleNormal="84" workbookViewId="0">
      <selection activeCell="E90" sqref="E90"/>
    </sheetView>
  </sheetViews>
  <sheetFormatPr defaultColWidth="9" defaultRowHeight="10.5" customHeight="1"/>
  <cols>
    <col min="1" max="2" width="6.42578125" style="67" customWidth="1"/>
    <col min="3" max="3" width="20.140625" style="67" customWidth="1"/>
    <col min="4" max="4" width="38.140625" style="67" customWidth="1"/>
    <col min="5" max="7" width="10.7109375" style="67" customWidth="1"/>
    <col min="8" max="8" width="10.7109375" style="312" customWidth="1"/>
    <col min="9" max="11" width="10.7109375" style="67" customWidth="1"/>
    <col min="12" max="13" width="9" style="566"/>
    <col min="14" max="256" width="9" style="67"/>
    <col min="257" max="258" width="6.42578125" style="67" customWidth="1"/>
    <col min="259" max="259" width="20.140625" style="67" customWidth="1"/>
    <col min="260" max="260" width="38.7109375" style="67" customWidth="1"/>
    <col min="261" max="267" width="10.7109375" style="67" customWidth="1"/>
    <col min="268" max="512" width="9" style="67"/>
    <col min="513" max="514" width="6.42578125" style="67" customWidth="1"/>
    <col min="515" max="515" width="20.140625" style="67" customWidth="1"/>
    <col min="516" max="516" width="38.7109375" style="67" customWidth="1"/>
    <col min="517" max="523" width="10.7109375" style="67" customWidth="1"/>
    <col min="524" max="768" width="9" style="67"/>
    <col min="769" max="770" width="6.42578125" style="67" customWidth="1"/>
    <col min="771" max="771" width="20.140625" style="67" customWidth="1"/>
    <col min="772" max="772" width="38.7109375" style="67" customWidth="1"/>
    <col min="773" max="779" width="10.7109375" style="67" customWidth="1"/>
    <col min="780" max="1024" width="9" style="67"/>
    <col min="1025" max="1026" width="6.42578125" style="67" customWidth="1"/>
    <col min="1027" max="1027" width="20.140625" style="67" customWidth="1"/>
    <col min="1028" max="1028" width="38.7109375" style="67" customWidth="1"/>
    <col min="1029" max="1035" width="10.7109375" style="67" customWidth="1"/>
    <col min="1036" max="1280" width="9" style="67"/>
    <col min="1281" max="1282" width="6.42578125" style="67" customWidth="1"/>
    <col min="1283" max="1283" width="20.140625" style="67" customWidth="1"/>
    <col min="1284" max="1284" width="38.7109375" style="67" customWidth="1"/>
    <col min="1285" max="1291" width="10.7109375" style="67" customWidth="1"/>
    <col min="1292" max="1536" width="9" style="67"/>
    <col min="1537" max="1538" width="6.42578125" style="67" customWidth="1"/>
    <col min="1539" max="1539" width="20.140625" style="67" customWidth="1"/>
    <col min="1540" max="1540" width="38.7109375" style="67" customWidth="1"/>
    <col min="1541" max="1547" width="10.7109375" style="67" customWidth="1"/>
    <col min="1548" max="1792" width="9" style="67"/>
    <col min="1793" max="1794" width="6.42578125" style="67" customWidth="1"/>
    <col min="1795" max="1795" width="20.140625" style="67" customWidth="1"/>
    <col min="1796" max="1796" width="38.7109375" style="67" customWidth="1"/>
    <col min="1797" max="1803" width="10.7109375" style="67" customWidth="1"/>
    <col min="1804" max="2048" width="9" style="67"/>
    <col min="2049" max="2050" width="6.42578125" style="67" customWidth="1"/>
    <col min="2051" max="2051" width="20.140625" style="67" customWidth="1"/>
    <col min="2052" max="2052" width="38.7109375" style="67" customWidth="1"/>
    <col min="2053" max="2059" width="10.7109375" style="67" customWidth="1"/>
    <col min="2060" max="2304" width="9" style="67"/>
    <col min="2305" max="2306" width="6.42578125" style="67" customWidth="1"/>
    <col min="2307" max="2307" width="20.140625" style="67" customWidth="1"/>
    <col min="2308" max="2308" width="38.7109375" style="67" customWidth="1"/>
    <col min="2309" max="2315" width="10.7109375" style="67" customWidth="1"/>
    <col min="2316" max="2560" width="9" style="67"/>
    <col min="2561" max="2562" width="6.42578125" style="67" customWidth="1"/>
    <col min="2563" max="2563" width="20.140625" style="67" customWidth="1"/>
    <col min="2564" max="2564" width="38.7109375" style="67" customWidth="1"/>
    <col min="2565" max="2571" width="10.7109375" style="67" customWidth="1"/>
    <col min="2572" max="2816" width="9" style="67"/>
    <col min="2817" max="2818" width="6.42578125" style="67" customWidth="1"/>
    <col min="2819" max="2819" width="20.140625" style="67" customWidth="1"/>
    <col min="2820" max="2820" width="38.7109375" style="67" customWidth="1"/>
    <col min="2821" max="2827" width="10.7109375" style="67" customWidth="1"/>
    <col min="2828" max="3072" width="9" style="67"/>
    <col min="3073" max="3074" width="6.42578125" style="67" customWidth="1"/>
    <col min="3075" max="3075" width="20.140625" style="67" customWidth="1"/>
    <col min="3076" max="3076" width="38.7109375" style="67" customWidth="1"/>
    <col min="3077" max="3083" width="10.7109375" style="67" customWidth="1"/>
    <col min="3084" max="3328" width="9" style="67"/>
    <col min="3329" max="3330" width="6.42578125" style="67" customWidth="1"/>
    <col min="3331" max="3331" width="20.140625" style="67" customWidth="1"/>
    <col min="3332" max="3332" width="38.7109375" style="67" customWidth="1"/>
    <col min="3333" max="3339" width="10.7109375" style="67" customWidth="1"/>
    <col min="3340" max="3584" width="9" style="67"/>
    <col min="3585" max="3586" width="6.42578125" style="67" customWidth="1"/>
    <col min="3587" max="3587" width="20.140625" style="67" customWidth="1"/>
    <col min="3588" max="3588" width="38.7109375" style="67" customWidth="1"/>
    <col min="3589" max="3595" width="10.7109375" style="67" customWidth="1"/>
    <col min="3596" max="3840" width="9" style="67"/>
    <col min="3841" max="3842" width="6.42578125" style="67" customWidth="1"/>
    <col min="3843" max="3843" width="20.140625" style="67" customWidth="1"/>
    <col min="3844" max="3844" width="38.7109375" style="67" customWidth="1"/>
    <col min="3845" max="3851" width="10.7109375" style="67" customWidth="1"/>
    <col min="3852" max="4096" width="9" style="67"/>
    <col min="4097" max="4098" width="6.42578125" style="67" customWidth="1"/>
    <col min="4099" max="4099" width="20.140625" style="67" customWidth="1"/>
    <col min="4100" max="4100" width="38.7109375" style="67" customWidth="1"/>
    <col min="4101" max="4107" width="10.7109375" style="67" customWidth="1"/>
    <col min="4108" max="4352" width="9" style="67"/>
    <col min="4353" max="4354" width="6.42578125" style="67" customWidth="1"/>
    <col min="4355" max="4355" width="20.140625" style="67" customWidth="1"/>
    <col min="4356" max="4356" width="38.7109375" style="67" customWidth="1"/>
    <col min="4357" max="4363" width="10.7109375" style="67" customWidth="1"/>
    <col min="4364" max="4608" width="9" style="67"/>
    <col min="4609" max="4610" width="6.42578125" style="67" customWidth="1"/>
    <col min="4611" max="4611" width="20.140625" style="67" customWidth="1"/>
    <col min="4612" max="4612" width="38.7109375" style="67" customWidth="1"/>
    <col min="4613" max="4619" width="10.7109375" style="67" customWidth="1"/>
    <col min="4620" max="4864" width="9" style="67"/>
    <col min="4865" max="4866" width="6.42578125" style="67" customWidth="1"/>
    <col min="4867" max="4867" width="20.140625" style="67" customWidth="1"/>
    <col min="4868" max="4868" width="38.7109375" style="67" customWidth="1"/>
    <col min="4869" max="4875" width="10.7109375" style="67" customWidth="1"/>
    <col min="4876" max="5120" width="9" style="67"/>
    <col min="5121" max="5122" width="6.42578125" style="67" customWidth="1"/>
    <col min="5123" max="5123" width="20.140625" style="67" customWidth="1"/>
    <col min="5124" max="5124" width="38.7109375" style="67" customWidth="1"/>
    <col min="5125" max="5131" width="10.7109375" style="67" customWidth="1"/>
    <col min="5132" max="5376" width="9" style="67"/>
    <col min="5377" max="5378" width="6.42578125" style="67" customWidth="1"/>
    <col min="5379" max="5379" width="20.140625" style="67" customWidth="1"/>
    <col min="5380" max="5380" width="38.7109375" style="67" customWidth="1"/>
    <col min="5381" max="5387" width="10.7109375" style="67" customWidth="1"/>
    <col min="5388" max="5632" width="9" style="67"/>
    <col min="5633" max="5634" width="6.42578125" style="67" customWidth="1"/>
    <col min="5635" max="5635" width="20.140625" style="67" customWidth="1"/>
    <col min="5636" max="5636" width="38.7109375" style="67" customWidth="1"/>
    <col min="5637" max="5643" width="10.7109375" style="67" customWidth="1"/>
    <col min="5644" max="5888" width="9" style="67"/>
    <col min="5889" max="5890" width="6.42578125" style="67" customWidth="1"/>
    <col min="5891" max="5891" width="20.140625" style="67" customWidth="1"/>
    <col min="5892" max="5892" width="38.7109375" style="67" customWidth="1"/>
    <col min="5893" max="5899" width="10.7109375" style="67" customWidth="1"/>
    <col min="5900" max="6144" width="9" style="67"/>
    <col min="6145" max="6146" width="6.42578125" style="67" customWidth="1"/>
    <col min="6147" max="6147" width="20.140625" style="67" customWidth="1"/>
    <col min="6148" max="6148" width="38.7109375" style="67" customWidth="1"/>
    <col min="6149" max="6155" width="10.7109375" style="67" customWidth="1"/>
    <col min="6156" max="6400" width="9" style="67"/>
    <col min="6401" max="6402" width="6.42578125" style="67" customWidth="1"/>
    <col min="6403" max="6403" width="20.140625" style="67" customWidth="1"/>
    <col min="6404" max="6404" width="38.7109375" style="67" customWidth="1"/>
    <col min="6405" max="6411" width="10.7109375" style="67" customWidth="1"/>
    <col min="6412" max="6656" width="9" style="67"/>
    <col min="6657" max="6658" width="6.42578125" style="67" customWidth="1"/>
    <col min="6659" max="6659" width="20.140625" style="67" customWidth="1"/>
    <col min="6660" max="6660" width="38.7109375" style="67" customWidth="1"/>
    <col min="6661" max="6667" width="10.7109375" style="67" customWidth="1"/>
    <col min="6668" max="6912" width="9" style="67"/>
    <col min="6913" max="6914" width="6.42578125" style="67" customWidth="1"/>
    <col min="6915" max="6915" width="20.140625" style="67" customWidth="1"/>
    <col min="6916" max="6916" width="38.7109375" style="67" customWidth="1"/>
    <col min="6917" max="6923" width="10.7109375" style="67" customWidth="1"/>
    <col min="6924" max="7168" width="9" style="67"/>
    <col min="7169" max="7170" width="6.42578125" style="67" customWidth="1"/>
    <col min="7171" max="7171" width="20.140625" style="67" customWidth="1"/>
    <col min="7172" max="7172" width="38.7109375" style="67" customWidth="1"/>
    <col min="7173" max="7179" width="10.7109375" style="67" customWidth="1"/>
    <col min="7180" max="7424" width="9" style="67"/>
    <col min="7425" max="7426" width="6.42578125" style="67" customWidth="1"/>
    <col min="7427" max="7427" width="20.140625" style="67" customWidth="1"/>
    <col min="7428" max="7428" width="38.7109375" style="67" customWidth="1"/>
    <col min="7429" max="7435" width="10.7109375" style="67" customWidth="1"/>
    <col min="7436" max="7680" width="9" style="67"/>
    <col min="7681" max="7682" width="6.42578125" style="67" customWidth="1"/>
    <col min="7683" max="7683" width="20.140625" style="67" customWidth="1"/>
    <col min="7684" max="7684" width="38.7109375" style="67" customWidth="1"/>
    <col min="7685" max="7691" width="10.7109375" style="67" customWidth="1"/>
    <col min="7692" max="7936" width="9" style="67"/>
    <col min="7937" max="7938" width="6.42578125" style="67" customWidth="1"/>
    <col min="7939" max="7939" width="20.140625" style="67" customWidth="1"/>
    <col min="7940" max="7940" width="38.7109375" style="67" customWidth="1"/>
    <col min="7941" max="7947" width="10.7109375" style="67" customWidth="1"/>
    <col min="7948" max="8192" width="9" style="67"/>
    <col min="8193" max="8194" width="6.42578125" style="67" customWidth="1"/>
    <col min="8195" max="8195" width="20.140625" style="67" customWidth="1"/>
    <col min="8196" max="8196" width="38.7109375" style="67" customWidth="1"/>
    <col min="8197" max="8203" width="10.7109375" style="67" customWidth="1"/>
    <col min="8204" max="8448" width="9" style="67"/>
    <col min="8449" max="8450" width="6.42578125" style="67" customWidth="1"/>
    <col min="8451" max="8451" width="20.140625" style="67" customWidth="1"/>
    <col min="8452" max="8452" width="38.7109375" style="67" customWidth="1"/>
    <col min="8453" max="8459" width="10.7109375" style="67" customWidth="1"/>
    <col min="8460" max="8704" width="9" style="67"/>
    <col min="8705" max="8706" width="6.42578125" style="67" customWidth="1"/>
    <col min="8707" max="8707" width="20.140625" style="67" customWidth="1"/>
    <col min="8708" max="8708" width="38.7109375" style="67" customWidth="1"/>
    <col min="8709" max="8715" width="10.7109375" style="67" customWidth="1"/>
    <col min="8716" max="8960" width="9" style="67"/>
    <col min="8961" max="8962" width="6.42578125" style="67" customWidth="1"/>
    <col min="8963" max="8963" width="20.140625" style="67" customWidth="1"/>
    <col min="8964" max="8964" width="38.7109375" style="67" customWidth="1"/>
    <col min="8965" max="8971" width="10.7109375" style="67" customWidth="1"/>
    <col min="8972" max="9216" width="9" style="67"/>
    <col min="9217" max="9218" width="6.42578125" style="67" customWidth="1"/>
    <col min="9219" max="9219" width="20.140625" style="67" customWidth="1"/>
    <col min="9220" max="9220" width="38.7109375" style="67" customWidth="1"/>
    <col min="9221" max="9227" width="10.7109375" style="67" customWidth="1"/>
    <col min="9228" max="9472" width="9" style="67"/>
    <col min="9473" max="9474" width="6.42578125" style="67" customWidth="1"/>
    <col min="9475" max="9475" width="20.140625" style="67" customWidth="1"/>
    <col min="9476" max="9476" width="38.7109375" style="67" customWidth="1"/>
    <col min="9477" max="9483" width="10.7109375" style="67" customWidth="1"/>
    <col min="9484" max="9728" width="9" style="67"/>
    <col min="9729" max="9730" width="6.42578125" style="67" customWidth="1"/>
    <col min="9731" max="9731" width="20.140625" style="67" customWidth="1"/>
    <col min="9732" max="9732" width="38.7109375" style="67" customWidth="1"/>
    <col min="9733" max="9739" width="10.7109375" style="67" customWidth="1"/>
    <col min="9740" max="9984" width="9" style="67"/>
    <col min="9985" max="9986" width="6.42578125" style="67" customWidth="1"/>
    <col min="9987" max="9987" width="20.140625" style="67" customWidth="1"/>
    <col min="9988" max="9988" width="38.7109375" style="67" customWidth="1"/>
    <col min="9989" max="9995" width="10.7109375" style="67" customWidth="1"/>
    <col min="9996" max="10240" width="9" style="67"/>
    <col min="10241" max="10242" width="6.42578125" style="67" customWidth="1"/>
    <col min="10243" max="10243" width="20.140625" style="67" customWidth="1"/>
    <col min="10244" max="10244" width="38.7109375" style="67" customWidth="1"/>
    <col min="10245" max="10251" width="10.7109375" style="67" customWidth="1"/>
    <col min="10252" max="10496" width="9" style="67"/>
    <col min="10497" max="10498" width="6.42578125" style="67" customWidth="1"/>
    <col min="10499" max="10499" width="20.140625" style="67" customWidth="1"/>
    <col min="10500" max="10500" width="38.7109375" style="67" customWidth="1"/>
    <col min="10501" max="10507" width="10.7109375" style="67" customWidth="1"/>
    <col min="10508" max="10752" width="9" style="67"/>
    <col min="10753" max="10754" width="6.42578125" style="67" customWidth="1"/>
    <col min="10755" max="10755" width="20.140625" style="67" customWidth="1"/>
    <col min="10756" max="10756" width="38.7109375" style="67" customWidth="1"/>
    <col min="10757" max="10763" width="10.7109375" style="67" customWidth="1"/>
    <col min="10764" max="11008" width="9" style="67"/>
    <col min="11009" max="11010" width="6.42578125" style="67" customWidth="1"/>
    <col min="11011" max="11011" width="20.140625" style="67" customWidth="1"/>
    <col min="11012" max="11012" width="38.7109375" style="67" customWidth="1"/>
    <col min="11013" max="11019" width="10.7109375" style="67" customWidth="1"/>
    <col min="11020" max="11264" width="9" style="67"/>
    <col min="11265" max="11266" width="6.42578125" style="67" customWidth="1"/>
    <col min="11267" max="11267" width="20.140625" style="67" customWidth="1"/>
    <col min="11268" max="11268" width="38.7109375" style="67" customWidth="1"/>
    <col min="11269" max="11275" width="10.7109375" style="67" customWidth="1"/>
    <col min="11276" max="11520" width="9" style="67"/>
    <col min="11521" max="11522" width="6.42578125" style="67" customWidth="1"/>
    <col min="11523" max="11523" width="20.140625" style="67" customWidth="1"/>
    <col min="11524" max="11524" width="38.7109375" style="67" customWidth="1"/>
    <col min="11525" max="11531" width="10.7109375" style="67" customWidth="1"/>
    <col min="11532" max="11776" width="9" style="67"/>
    <col min="11777" max="11778" width="6.42578125" style="67" customWidth="1"/>
    <col min="11779" max="11779" width="20.140625" style="67" customWidth="1"/>
    <col min="11780" max="11780" width="38.7109375" style="67" customWidth="1"/>
    <col min="11781" max="11787" width="10.7109375" style="67" customWidth="1"/>
    <col min="11788" max="12032" width="9" style="67"/>
    <col min="12033" max="12034" width="6.42578125" style="67" customWidth="1"/>
    <col min="12035" max="12035" width="20.140625" style="67" customWidth="1"/>
    <col min="12036" max="12036" width="38.7109375" style="67" customWidth="1"/>
    <col min="12037" max="12043" width="10.7109375" style="67" customWidth="1"/>
    <col min="12044" max="12288" width="9" style="67"/>
    <col min="12289" max="12290" width="6.42578125" style="67" customWidth="1"/>
    <col min="12291" max="12291" width="20.140625" style="67" customWidth="1"/>
    <col min="12292" max="12292" width="38.7109375" style="67" customWidth="1"/>
    <col min="12293" max="12299" width="10.7109375" style="67" customWidth="1"/>
    <col min="12300" max="12544" width="9" style="67"/>
    <col min="12545" max="12546" width="6.42578125" style="67" customWidth="1"/>
    <col min="12547" max="12547" width="20.140625" style="67" customWidth="1"/>
    <col min="12548" max="12548" width="38.7109375" style="67" customWidth="1"/>
    <col min="12549" max="12555" width="10.7109375" style="67" customWidth="1"/>
    <col min="12556" max="12800" width="9" style="67"/>
    <col min="12801" max="12802" width="6.42578125" style="67" customWidth="1"/>
    <col min="12803" max="12803" width="20.140625" style="67" customWidth="1"/>
    <col min="12804" max="12804" width="38.7109375" style="67" customWidth="1"/>
    <col min="12805" max="12811" width="10.7109375" style="67" customWidth="1"/>
    <col min="12812" max="13056" width="9" style="67"/>
    <col min="13057" max="13058" width="6.42578125" style="67" customWidth="1"/>
    <col min="13059" max="13059" width="20.140625" style="67" customWidth="1"/>
    <col min="13060" max="13060" width="38.7109375" style="67" customWidth="1"/>
    <col min="13061" max="13067" width="10.7109375" style="67" customWidth="1"/>
    <col min="13068" max="13312" width="9" style="67"/>
    <col min="13313" max="13314" width="6.42578125" style="67" customWidth="1"/>
    <col min="13315" max="13315" width="20.140625" style="67" customWidth="1"/>
    <col min="13316" max="13316" width="38.7109375" style="67" customWidth="1"/>
    <col min="13317" max="13323" width="10.7109375" style="67" customWidth="1"/>
    <col min="13324" max="13568" width="9" style="67"/>
    <col min="13569" max="13570" width="6.42578125" style="67" customWidth="1"/>
    <col min="13571" max="13571" width="20.140625" style="67" customWidth="1"/>
    <col min="13572" max="13572" width="38.7109375" style="67" customWidth="1"/>
    <col min="13573" max="13579" width="10.7109375" style="67" customWidth="1"/>
    <col min="13580" max="13824" width="9" style="67"/>
    <col min="13825" max="13826" width="6.42578125" style="67" customWidth="1"/>
    <col min="13827" max="13827" width="20.140625" style="67" customWidth="1"/>
    <col min="13828" max="13828" width="38.7109375" style="67" customWidth="1"/>
    <col min="13829" max="13835" width="10.7109375" style="67" customWidth="1"/>
    <col min="13836" max="14080" width="9" style="67"/>
    <col min="14081" max="14082" width="6.42578125" style="67" customWidth="1"/>
    <col min="14083" max="14083" width="20.140625" style="67" customWidth="1"/>
    <col min="14084" max="14084" width="38.7109375" style="67" customWidth="1"/>
    <col min="14085" max="14091" width="10.7109375" style="67" customWidth="1"/>
    <col min="14092" max="14336" width="9" style="67"/>
    <col min="14337" max="14338" width="6.42578125" style="67" customWidth="1"/>
    <col min="14339" max="14339" width="20.140625" style="67" customWidth="1"/>
    <col min="14340" max="14340" width="38.7109375" style="67" customWidth="1"/>
    <col min="14341" max="14347" width="10.7109375" style="67" customWidth="1"/>
    <col min="14348" max="14592" width="9" style="67"/>
    <col min="14593" max="14594" width="6.42578125" style="67" customWidth="1"/>
    <col min="14595" max="14595" width="20.140625" style="67" customWidth="1"/>
    <col min="14596" max="14596" width="38.7109375" style="67" customWidth="1"/>
    <col min="14597" max="14603" width="10.7109375" style="67" customWidth="1"/>
    <col min="14604" max="14848" width="9" style="67"/>
    <col min="14849" max="14850" width="6.42578125" style="67" customWidth="1"/>
    <col min="14851" max="14851" width="20.140625" style="67" customWidth="1"/>
    <col min="14852" max="14852" width="38.7109375" style="67" customWidth="1"/>
    <col min="14853" max="14859" width="10.7109375" style="67" customWidth="1"/>
    <col min="14860" max="15104" width="9" style="67"/>
    <col min="15105" max="15106" width="6.42578125" style="67" customWidth="1"/>
    <col min="15107" max="15107" width="20.140625" style="67" customWidth="1"/>
    <col min="15108" max="15108" width="38.7109375" style="67" customWidth="1"/>
    <col min="15109" max="15115" width="10.7109375" style="67" customWidth="1"/>
    <col min="15116" max="15360" width="9" style="67"/>
    <col min="15361" max="15362" width="6.42578125" style="67" customWidth="1"/>
    <col min="15363" max="15363" width="20.140625" style="67" customWidth="1"/>
    <col min="15364" max="15364" width="38.7109375" style="67" customWidth="1"/>
    <col min="15365" max="15371" width="10.7109375" style="67" customWidth="1"/>
    <col min="15372" max="15616" width="9" style="67"/>
    <col min="15617" max="15618" width="6.42578125" style="67" customWidth="1"/>
    <col min="15619" max="15619" width="20.140625" style="67" customWidth="1"/>
    <col min="15620" max="15620" width="38.7109375" style="67" customWidth="1"/>
    <col min="15621" max="15627" width="10.7109375" style="67" customWidth="1"/>
    <col min="15628" max="15872" width="9" style="67"/>
    <col min="15873" max="15874" width="6.42578125" style="67" customWidth="1"/>
    <col min="15875" max="15875" width="20.140625" style="67" customWidth="1"/>
    <col min="15876" max="15876" width="38.7109375" style="67" customWidth="1"/>
    <col min="15877" max="15883" width="10.7109375" style="67" customWidth="1"/>
    <col min="15884" max="16128" width="9" style="67"/>
    <col min="16129" max="16130" width="6.42578125" style="67" customWidth="1"/>
    <col min="16131" max="16131" width="20.140625" style="67" customWidth="1"/>
    <col min="16132" max="16132" width="38.7109375" style="67" customWidth="1"/>
    <col min="16133" max="16139" width="10.7109375" style="67" customWidth="1"/>
    <col min="16140" max="16384" width="9" style="67"/>
  </cols>
  <sheetData>
    <row r="1" spans="1:15" ht="3" customHeight="1">
      <c r="H1" s="364" t="s">
        <v>551</v>
      </c>
      <c r="I1" s="100"/>
      <c r="J1" s="100"/>
      <c r="K1" s="100"/>
      <c r="L1" s="599"/>
    </row>
    <row r="2" spans="1:15" ht="0.75" hidden="1" customHeight="1">
      <c r="H2" s="622" t="s">
        <v>555</v>
      </c>
      <c r="I2" s="622"/>
      <c r="J2" s="622"/>
      <c r="K2" s="622"/>
      <c r="L2" s="622"/>
    </row>
    <row r="3" spans="1:15" ht="13.5" hidden="1" customHeight="1">
      <c r="H3" s="622"/>
      <c r="I3" s="622"/>
      <c r="J3" s="622"/>
      <c r="K3" s="622"/>
      <c r="L3" s="622"/>
    </row>
    <row r="4" spans="1:15" ht="22.5" hidden="1" customHeight="1">
      <c r="H4" s="622"/>
      <c r="I4" s="622"/>
      <c r="J4" s="622"/>
      <c r="K4" s="622"/>
      <c r="L4" s="622"/>
    </row>
    <row r="5" spans="1:15" ht="10.5" hidden="1" customHeight="1">
      <c r="H5" s="346"/>
      <c r="I5" s="103"/>
      <c r="J5" s="103"/>
      <c r="K5" s="103"/>
      <c r="L5" s="600"/>
    </row>
    <row r="6" spans="1:15" ht="14.1" customHeight="1">
      <c r="H6" s="312" t="s">
        <v>223</v>
      </c>
    </row>
    <row r="7" spans="1:15" ht="14.1" customHeight="1">
      <c r="H7" s="312" t="s">
        <v>1</v>
      </c>
    </row>
    <row r="8" spans="1:15" ht="14.1" customHeight="1">
      <c r="H8" s="347" t="s">
        <v>127</v>
      </c>
      <c r="I8" s="66"/>
      <c r="J8" s="66"/>
      <c r="K8" s="66"/>
      <c r="L8" s="66"/>
    </row>
    <row r="9" spans="1:15" ht="14.1" customHeight="1">
      <c r="H9" s="700" t="s">
        <v>620</v>
      </c>
      <c r="I9" s="700"/>
      <c r="J9" s="700"/>
      <c r="K9" s="700"/>
      <c r="L9" s="700"/>
    </row>
    <row r="10" spans="1:15" ht="12.95" customHeight="1">
      <c r="H10" s="365"/>
    </row>
    <row r="11" spans="1:15" ht="18" customHeight="1">
      <c r="A11" s="726" t="s">
        <v>224</v>
      </c>
      <c r="B11" s="726"/>
      <c r="C11" s="726"/>
      <c r="D11" s="726"/>
      <c r="E11" s="726"/>
      <c r="F11" s="726"/>
      <c r="G11" s="726"/>
      <c r="H11" s="726"/>
      <c r="I11" s="726"/>
      <c r="J11" s="726"/>
      <c r="K11" s="726"/>
    </row>
    <row r="13" spans="1:15" ht="20.25" customHeight="1">
      <c r="A13" s="727" t="s">
        <v>4</v>
      </c>
      <c r="B13" s="727"/>
      <c r="C13" s="727" t="s">
        <v>225</v>
      </c>
      <c r="D13" s="728" t="s">
        <v>226</v>
      </c>
      <c r="E13" s="724" t="s">
        <v>227</v>
      </c>
      <c r="F13" s="725"/>
      <c r="G13" s="725"/>
      <c r="H13" s="725"/>
      <c r="I13" s="725"/>
      <c r="J13" s="725"/>
      <c r="K13" s="725"/>
      <c r="L13" s="725"/>
      <c r="M13" s="725"/>
      <c r="N13" s="725"/>
      <c r="O13" s="725"/>
    </row>
    <row r="14" spans="1:15" ht="33.75" customHeight="1">
      <c r="A14" s="727"/>
      <c r="B14" s="727"/>
      <c r="C14" s="727" t="s">
        <v>79</v>
      </c>
      <c r="D14" s="727"/>
      <c r="E14" s="729" t="s">
        <v>228</v>
      </c>
      <c r="F14" s="729" t="s">
        <v>11</v>
      </c>
      <c r="G14" s="729" t="s">
        <v>12</v>
      </c>
      <c r="H14" s="730" t="s">
        <v>13</v>
      </c>
      <c r="I14" s="729" t="s">
        <v>14</v>
      </c>
      <c r="J14" s="729" t="s">
        <v>15</v>
      </c>
      <c r="K14" s="733" t="s">
        <v>16</v>
      </c>
      <c r="L14" s="740" t="s">
        <v>440</v>
      </c>
      <c r="M14" s="740" t="s">
        <v>471</v>
      </c>
      <c r="N14" s="732" t="s">
        <v>472</v>
      </c>
      <c r="O14" s="732" t="s">
        <v>473</v>
      </c>
    </row>
    <row r="15" spans="1:15" ht="16.5" customHeight="1">
      <c r="A15" s="82" t="s">
        <v>17</v>
      </c>
      <c r="B15" s="82" t="s">
        <v>18</v>
      </c>
      <c r="C15" s="727"/>
      <c r="D15" s="727"/>
      <c r="E15" s="727"/>
      <c r="F15" s="727"/>
      <c r="G15" s="727"/>
      <c r="H15" s="731"/>
      <c r="I15" s="727"/>
      <c r="J15" s="727"/>
      <c r="K15" s="728"/>
      <c r="L15" s="740"/>
      <c r="M15" s="740"/>
      <c r="N15" s="732"/>
      <c r="O15" s="732"/>
    </row>
    <row r="16" spans="1:15" ht="14.1" customHeight="1">
      <c r="A16" s="741" t="s">
        <v>21</v>
      </c>
      <c r="B16" s="734"/>
      <c r="C16" s="742" t="s">
        <v>569</v>
      </c>
      <c r="D16" s="83" t="s">
        <v>139</v>
      </c>
      <c r="E16" s="84">
        <f>E17</f>
        <v>718433.5</v>
      </c>
      <c r="F16" s="84">
        <f t="shared" ref="F16:O16" si="0">F17</f>
        <v>52055.7</v>
      </c>
      <c r="G16" s="84">
        <f t="shared" si="0"/>
        <v>51330.299999999996</v>
      </c>
      <c r="H16" s="308">
        <f t="shared" si="0"/>
        <v>64438</v>
      </c>
      <c r="I16" s="84">
        <f t="shared" si="0"/>
        <v>74861.8</v>
      </c>
      <c r="J16" s="84">
        <f t="shared" si="0"/>
        <v>84652.200000000012</v>
      </c>
      <c r="K16" s="208">
        <v>78563.7</v>
      </c>
      <c r="L16" s="601">
        <f t="shared" si="0"/>
        <v>79959.199999999997</v>
      </c>
      <c r="M16" s="601">
        <f t="shared" si="0"/>
        <v>75967</v>
      </c>
      <c r="N16" s="215">
        <f t="shared" si="0"/>
        <v>75967</v>
      </c>
      <c r="O16" s="215">
        <f t="shared" si="0"/>
        <v>80638.600000000006</v>
      </c>
    </row>
    <row r="17" spans="1:15" ht="24.75" customHeight="1">
      <c r="A17" s="741"/>
      <c r="B17" s="734"/>
      <c r="C17" s="742"/>
      <c r="D17" s="85" t="s">
        <v>229</v>
      </c>
      <c r="E17" s="84">
        <f>E19+E20+E21+E22+E23+E24+E25</f>
        <v>718433.5</v>
      </c>
      <c r="F17" s="84">
        <f>F19+F20+F22+F23+F24+F25</f>
        <v>52055.7</v>
      </c>
      <c r="G17" s="84">
        <f t="shared" ref="G17:N17" si="1">G19+G20+G21+G22+G23+G24+G25</f>
        <v>51330.299999999996</v>
      </c>
      <c r="H17" s="308">
        <f>H19+H20+H21+H22+H23+H24+H25</f>
        <v>64438</v>
      </c>
      <c r="I17" s="84">
        <f t="shared" si="1"/>
        <v>74861.8</v>
      </c>
      <c r="J17" s="84">
        <f t="shared" si="1"/>
        <v>84652.200000000012</v>
      </c>
      <c r="K17" s="208">
        <v>78563.7</v>
      </c>
      <c r="L17" s="601">
        <f>L19+L20+L21+L22+L23+L24+L25</f>
        <v>79959.199999999997</v>
      </c>
      <c r="M17" s="601">
        <f t="shared" si="1"/>
        <v>75967</v>
      </c>
      <c r="N17" s="215">
        <f t="shared" si="1"/>
        <v>75967</v>
      </c>
      <c r="O17" s="215">
        <f t="shared" ref="O17" si="2">O19+O20+O21+O22+O23+O24+O25</f>
        <v>80638.600000000006</v>
      </c>
    </row>
    <row r="18" spans="1:15" ht="14.1" customHeight="1">
      <c r="A18" s="741"/>
      <c r="B18" s="734"/>
      <c r="C18" s="742"/>
      <c r="D18" s="86" t="s">
        <v>230</v>
      </c>
      <c r="E18" s="87"/>
      <c r="F18" s="88"/>
      <c r="G18" s="88"/>
      <c r="H18" s="273"/>
      <c r="I18" s="88"/>
      <c r="J18" s="88"/>
      <c r="K18" s="209"/>
      <c r="L18" s="580"/>
      <c r="M18" s="585"/>
      <c r="N18" s="227"/>
      <c r="O18" s="227"/>
    </row>
    <row r="19" spans="1:15" ht="29.25" customHeight="1">
      <c r="A19" s="741"/>
      <c r="B19" s="734"/>
      <c r="C19" s="742"/>
      <c r="D19" s="86" t="s">
        <v>231</v>
      </c>
      <c r="E19" s="87">
        <f t="shared" ref="E19:N19" si="3">E29+E39+E49+E59+E69+E79+E89</f>
        <v>526191.5</v>
      </c>
      <c r="F19" s="87">
        <f t="shared" si="3"/>
        <v>29351.8</v>
      </c>
      <c r="G19" s="87">
        <f>G29+G39+G49+G59+G69+G79+G89</f>
        <v>29313.899999999994</v>
      </c>
      <c r="H19" s="274">
        <f t="shared" si="3"/>
        <v>47590</v>
      </c>
      <c r="I19" s="87">
        <f>I29+I39+I49+I59+I69+I79+I89</f>
        <v>53202.7</v>
      </c>
      <c r="J19" s="87">
        <f t="shared" si="3"/>
        <v>57551.8</v>
      </c>
      <c r="K19" s="210">
        <v>57156.800000000003</v>
      </c>
      <c r="L19" s="602">
        <f>L29+L39+L49+L59+L69+L79+L89</f>
        <v>59790.1</v>
      </c>
      <c r="M19" s="602">
        <f>M29+M39+M49+M59+M69+M79+M89</f>
        <v>55797.899999999994</v>
      </c>
      <c r="N19" s="214">
        <f t="shared" si="3"/>
        <v>55797.899999999994</v>
      </c>
      <c r="O19" s="214">
        <f t="shared" ref="O19" si="4">O29+O39+O49+O59+O69+O79+O89</f>
        <v>80638.600000000006</v>
      </c>
    </row>
    <row r="20" spans="1:15" ht="14.1" customHeight="1">
      <c r="A20" s="741"/>
      <c r="B20" s="734"/>
      <c r="C20" s="742"/>
      <c r="D20" s="86" t="s">
        <v>232</v>
      </c>
      <c r="E20" s="87">
        <f>E30+E40+E50+E60+E70+E80+E90</f>
        <v>10174.6</v>
      </c>
      <c r="F20" s="87">
        <f>F30+F40+F50+F60</f>
        <v>561.90000000000009</v>
      </c>
      <c r="G20" s="87">
        <f>G30+G40+G50+G60+G70+G80+G90</f>
        <v>1066.8999999999999</v>
      </c>
      <c r="H20" s="274">
        <f>H30+H40+H50+H60+H70+H80+H90</f>
        <v>160</v>
      </c>
      <c r="I20" s="87">
        <f>I30+I40+I50+I60+I70+I80+I90</f>
        <v>80</v>
      </c>
      <c r="J20" s="87">
        <f>J30+J40+J50+J60+J70+J80+J90</f>
        <v>7180.8</v>
      </c>
      <c r="K20" s="210">
        <v>1125</v>
      </c>
      <c r="L20" s="602">
        <f>L30+L40+L50+L60+L70+L80+L90</f>
        <v>0</v>
      </c>
      <c r="M20" s="602">
        <f t="shared" ref="M20:N20" si="5">M30+M40+M50+M60+M70+M80+M90</f>
        <v>0</v>
      </c>
      <c r="N20" s="214">
        <f t="shared" si="5"/>
        <v>0</v>
      </c>
      <c r="O20" s="214">
        <f t="shared" ref="O20" si="6">O30+O40+O50+O60+O70+O80+O90</f>
        <v>0</v>
      </c>
    </row>
    <row r="21" spans="1:15" ht="14.1" customHeight="1">
      <c r="A21" s="741"/>
      <c r="B21" s="734"/>
      <c r="C21" s="742"/>
      <c r="D21" s="86" t="s">
        <v>233</v>
      </c>
      <c r="E21" s="87">
        <f>SUM(F21:K21)</f>
        <v>0</v>
      </c>
      <c r="F21" s="87">
        <f>F31+F41+F51+F61</f>
        <v>0</v>
      </c>
      <c r="G21" s="89">
        <v>0</v>
      </c>
      <c r="H21" s="272">
        <v>0</v>
      </c>
      <c r="I21" s="89">
        <v>0</v>
      </c>
      <c r="J21" s="89">
        <v>0</v>
      </c>
      <c r="K21" s="211">
        <v>0</v>
      </c>
      <c r="L21" s="603">
        <v>0</v>
      </c>
      <c r="M21" s="585"/>
      <c r="N21" s="227"/>
      <c r="O21" s="227"/>
    </row>
    <row r="22" spans="1:15" ht="22.5" customHeight="1">
      <c r="A22" s="741"/>
      <c r="B22" s="734"/>
      <c r="C22" s="742"/>
      <c r="D22" s="86" t="s">
        <v>234</v>
      </c>
      <c r="E22" s="87">
        <f t="shared" ref="E22:N22" si="7">E42</f>
        <v>178813.80000000002</v>
      </c>
      <c r="F22" s="87">
        <f t="shared" si="7"/>
        <v>21761</v>
      </c>
      <c r="G22" s="87">
        <f t="shared" si="7"/>
        <v>20429</v>
      </c>
      <c r="H22" s="274">
        <f t="shared" si="7"/>
        <v>16430</v>
      </c>
      <c r="I22" s="87">
        <f t="shared" si="7"/>
        <v>19597.8</v>
      </c>
      <c r="J22" s="87">
        <f t="shared" si="7"/>
        <v>19919.599999999999</v>
      </c>
      <c r="K22" s="210">
        <f t="shared" si="7"/>
        <v>20169.099999999999</v>
      </c>
      <c r="L22" s="602">
        <f t="shared" si="7"/>
        <v>20169.099999999999</v>
      </c>
      <c r="M22" s="602">
        <f t="shared" si="7"/>
        <v>20169.099999999999</v>
      </c>
      <c r="N22" s="214">
        <f t="shared" si="7"/>
        <v>20169.099999999999</v>
      </c>
      <c r="O22" s="214">
        <f t="shared" ref="O22" si="8">O42</f>
        <v>0</v>
      </c>
    </row>
    <row r="23" spans="1:15" ht="25.5" customHeight="1">
      <c r="A23" s="741"/>
      <c r="B23" s="734"/>
      <c r="C23" s="742"/>
      <c r="D23" s="86" t="s">
        <v>235</v>
      </c>
      <c r="E23" s="87">
        <f>F23+G23+H23+I23+J23+K23</f>
        <v>3017.9</v>
      </c>
      <c r="F23" s="87">
        <f>F33</f>
        <v>145.30000000000001</v>
      </c>
      <c r="G23" s="87">
        <f t="shared" ref="G23:N23" si="9">G33+G43+G53</f>
        <v>520.5</v>
      </c>
      <c r="H23" s="274">
        <f t="shared" si="9"/>
        <v>258</v>
      </c>
      <c r="I23" s="87">
        <f t="shared" si="9"/>
        <v>1981.3</v>
      </c>
      <c r="J23" s="87">
        <f t="shared" si="9"/>
        <v>0</v>
      </c>
      <c r="K23" s="210">
        <v>112.8</v>
      </c>
      <c r="L23" s="602">
        <f>L33+L43+L53</f>
        <v>0</v>
      </c>
      <c r="M23" s="602">
        <f>M33+M43+M53</f>
        <v>0</v>
      </c>
      <c r="N23" s="214">
        <f t="shared" si="9"/>
        <v>0</v>
      </c>
      <c r="O23" s="214">
        <f t="shared" ref="O23" si="10">O33+O43+O53</f>
        <v>0</v>
      </c>
    </row>
    <row r="24" spans="1:15" ht="22.5" customHeight="1">
      <c r="A24" s="741"/>
      <c r="B24" s="734"/>
      <c r="C24" s="742"/>
      <c r="D24" s="90" t="s">
        <v>236</v>
      </c>
      <c r="E24" s="87">
        <f>SUM(F24:K24)</f>
        <v>0</v>
      </c>
      <c r="F24" s="87">
        <f>F34+F44+F54+F64</f>
        <v>0</v>
      </c>
      <c r="G24" s="91">
        <v>0</v>
      </c>
      <c r="H24" s="366">
        <v>0</v>
      </c>
      <c r="I24" s="91">
        <v>0</v>
      </c>
      <c r="J24" s="92">
        <v>0</v>
      </c>
      <c r="K24" s="212">
        <v>0</v>
      </c>
      <c r="L24" s="589">
        <v>0</v>
      </c>
      <c r="M24" s="589">
        <v>0</v>
      </c>
      <c r="N24" s="75">
        <v>0</v>
      </c>
      <c r="O24" s="75">
        <v>0</v>
      </c>
    </row>
    <row r="25" spans="1:15" ht="14.1" customHeight="1">
      <c r="A25" s="741"/>
      <c r="B25" s="734"/>
      <c r="C25" s="742"/>
      <c r="D25" s="90" t="s">
        <v>237</v>
      </c>
      <c r="E25" s="87">
        <f>SUM(F25:K25)</f>
        <v>235.7</v>
      </c>
      <c r="F25" s="87">
        <f>F35+F45+F55+F65</f>
        <v>235.7</v>
      </c>
      <c r="G25" s="91">
        <v>0</v>
      </c>
      <c r="H25" s="366">
        <v>0</v>
      </c>
      <c r="I25" s="91">
        <v>0</v>
      </c>
      <c r="J25" s="92">
        <v>0</v>
      </c>
      <c r="K25" s="212">
        <v>0</v>
      </c>
      <c r="L25" s="589">
        <v>0</v>
      </c>
      <c r="M25" s="589">
        <v>0</v>
      </c>
      <c r="N25" s="75">
        <v>0</v>
      </c>
      <c r="O25" s="75">
        <v>0</v>
      </c>
    </row>
    <row r="26" spans="1:15" s="312" customFormat="1" ht="15.75" customHeight="1">
      <c r="A26" s="739" t="s">
        <v>21</v>
      </c>
      <c r="B26" s="739" t="s">
        <v>143</v>
      </c>
      <c r="C26" s="737" t="s">
        <v>238</v>
      </c>
      <c r="D26" s="306" t="s">
        <v>139</v>
      </c>
      <c r="E26" s="307">
        <f t="shared" ref="E26:O26" si="11">E27</f>
        <v>127365.79999999999</v>
      </c>
      <c r="F26" s="307">
        <f t="shared" si="11"/>
        <v>10460</v>
      </c>
      <c r="G26" s="307">
        <f t="shared" si="11"/>
        <v>10690.599999999999</v>
      </c>
      <c r="H26" s="308">
        <f t="shared" si="11"/>
        <v>11267.4</v>
      </c>
      <c r="I26" s="307">
        <f t="shared" si="11"/>
        <v>12563.599999999999</v>
      </c>
      <c r="J26" s="307">
        <f t="shared" si="11"/>
        <v>13047.400000000001</v>
      </c>
      <c r="K26" s="309">
        <v>13066.5</v>
      </c>
      <c r="L26" s="604">
        <f t="shared" si="11"/>
        <v>14239.8</v>
      </c>
      <c r="M26" s="604">
        <f t="shared" si="11"/>
        <v>14239.8</v>
      </c>
      <c r="N26" s="310">
        <f t="shared" si="11"/>
        <v>14239.8</v>
      </c>
      <c r="O26" s="311">
        <f t="shared" si="11"/>
        <v>13550.9</v>
      </c>
    </row>
    <row r="27" spans="1:15" s="312" customFormat="1" ht="23.25" customHeight="1">
      <c r="A27" s="739"/>
      <c r="B27" s="739"/>
      <c r="C27" s="737"/>
      <c r="D27" s="305" t="s">
        <v>229</v>
      </c>
      <c r="E27" s="274">
        <f>E29+E30+E31+E32+E33+E34+E35</f>
        <v>127365.79999999999</v>
      </c>
      <c r="F27" s="274">
        <f>F29+F30+F31+F32+F33+F34+F35</f>
        <v>10460</v>
      </c>
      <c r="G27" s="274">
        <f t="shared" ref="G27:M27" si="12">G29+G30+G31+G32+G33+G34+G35</f>
        <v>10690.599999999999</v>
      </c>
      <c r="H27" s="313">
        <f t="shared" si="12"/>
        <v>11267.4</v>
      </c>
      <c r="I27" s="274">
        <f t="shared" si="12"/>
        <v>12563.599999999999</v>
      </c>
      <c r="J27" s="274">
        <f t="shared" si="12"/>
        <v>13047.400000000001</v>
      </c>
      <c r="K27" s="274">
        <f t="shared" si="12"/>
        <v>13066.5</v>
      </c>
      <c r="L27" s="605">
        <f t="shared" si="12"/>
        <v>14239.8</v>
      </c>
      <c r="M27" s="606">
        <f t="shared" si="12"/>
        <v>14239.8</v>
      </c>
      <c r="N27" s="315">
        <f t="shared" ref="N27" si="13">N29+N30+N31+N32+N33+N34+N35</f>
        <v>14239.8</v>
      </c>
      <c r="O27" s="316">
        <f>O29+O30+O31+O32+O33+O34+O35</f>
        <v>13550.9</v>
      </c>
    </row>
    <row r="28" spans="1:15" s="312" customFormat="1" ht="14.1" customHeight="1">
      <c r="A28" s="739"/>
      <c r="B28" s="739"/>
      <c r="C28" s="737"/>
      <c r="D28" s="317" t="s">
        <v>230</v>
      </c>
      <c r="E28" s="274"/>
      <c r="F28" s="273"/>
      <c r="G28" s="273"/>
      <c r="H28" s="273"/>
      <c r="I28" s="273"/>
      <c r="J28" s="273"/>
      <c r="K28" s="318"/>
      <c r="L28" s="580"/>
      <c r="M28" s="585"/>
      <c r="N28" s="320"/>
      <c r="O28" s="320"/>
    </row>
    <row r="29" spans="1:15" s="312" customFormat="1" ht="15.6" customHeight="1">
      <c r="A29" s="739"/>
      <c r="B29" s="739"/>
      <c r="C29" s="737"/>
      <c r="D29" s="321" t="s">
        <v>231</v>
      </c>
      <c r="E29" s="274">
        <f>F29+G29+H29+I29+J29+K29+L29+M29+N29+O29</f>
        <v>126360.09999999999</v>
      </c>
      <c r="F29" s="274">
        <v>10072.4</v>
      </c>
      <c r="G29" s="274">
        <v>10447.799999999999</v>
      </c>
      <c r="H29" s="274">
        <v>11109.4</v>
      </c>
      <c r="I29" s="274">
        <v>12482.3</v>
      </c>
      <c r="J29" s="274">
        <v>13024.2</v>
      </c>
      <c r="K29" s="314">
        <v>12953.7</v>
      </c>
      <c r="L29" s="602">
        <v>14239.8</v>
      </c>
      <c r="M29" s="602">
        <v>14239.8</v>
      </c>
      <c r="N29" s="322">
        <v>14239.8</v>
      </c>
      <c r="O29" s="322">
        <v>13550.9</v>
      </c>
    </row>
    <row r="30" spans="1:15" s="312" customFormat="1" ht="14.1" customHeight="1">
      <c r="A30" s="739"/>
      <c r="B30" s="739"/>
      <c r="C30" s="737"/>
      <c r="D30" s="317" t="s">
        <v>232</v>
      </c>
      <c r="E30" s="274">
        <f>F30+G30+H30+I30+J30+K30+L30+M30+N30+O30</f>
        <v>52.099999999999994</v>
      </c>
      <c r="F30" s="273">
        <v>6.6</v>
      </c>
      <c r="G30" s="273">
        <v>22.3</v>
      </c>
      <c r="H30" s="273">
        <v>0</v>
      </c>
      <c r="I30" s="273">
        <v>0</v>
      </c>
      <c r="J30" s="273">
        <v>23.2</v>
      </c>
      <c r="K30" s="318">
        <v>0</v>
      </c>
      <c r="L30" s="192">
        <v>0</v>
      </c>
      <c r="M30" s="192">
        <v>0</v>
      </c>
      <c r="N30" s="323">
        <v>0</v>
      </c>
      <c r="O30" s="323">
        <v>0</v>
      </c>
    </row>
    <row r="31" spans="1:15" s="312" customFormat="1" ht="14.1" customHeight="1">
      <c r="A31" s="739"/>
      <c r="B31" s="739"/>
      <c r="C31" s="737"/>
      <c r="D31" s="317" t="s">
        <v>233</v>
      </c>
      <c r="E31" s="274">
        <f t="shared" ref="E31:E34" si="14">F31+G31+H31+I31+J31+K31</f>
        <v>0</v>
      </c>
      <c r="F31" s="273"/>
      <c r="G31" s="273"/>
      <c r="H31" s="273"/>
      <c r="I31" s="273"/>
      <c r="J31" s="273"/>
      <c r="K31" s="318"/>
      <c r="L31" s="580"/>
      <c r="M31" s="585"/>
      <c r="N31" s="320"/>
      <c r="O31" s="320"/>
    </row>
    <row r="32" spans="1:15" s="312" customFormat="1" ht="22.5" customHeight="1">
      <c r="A32" s="739"/>
      <c r="B32" s="739"/>
      <c r="C32" s="737"/>
      <c r="D32" s="317" t="s">
        <v>239</v>
      </c>
      <c r="E32" s="274">
        <f t="shared" si="14"/>
        <v>0</v>
      </c>
      <c r="F32" s="273">
        <v>0</v>
      </c>
      <c r="G32" s="273">
        <v>0</v>
      </c>
      <c r="H32" s="273">
        <v>0</v>
      </c>
      <c r="I32" s="273">
        <v>0</v>
      </c>
      <c r="J32" s="273">
        <v>0</v>
      </c>
      <c r="K32" s="318">
        <v>0</v>
      </c>
      <c r="L32" s="192">
        <v>0</v>
      </c>
      <c r="M32" s="192">
        <v>0</v>
      </c>
      <c r="N32" s="323">
        <v>0</v>
      </c>
      <c r="O32" s="323">
        <v>0</v>
      </c>
    </row>
    <row r="33" spans="1:15" s="312" customFormat="1" ht="24.75" customHeight="1">
      <c r="A33" s="739"/>
      <c r="B33" s="739"/>
      <c r="C33" s="737"/>
      <c r="D33" s="317" t="s">
        <v>235</v>
      </c>
      <c r="E33" s="274">
        <f>F33+G33+H33+I33+J33+K33</f>
        <v>717.89999999999986</v>
      </c>
      <c r="F33" s="274">
        <v>145.30000000000001</v>
      </c>
      <c r="G33" s="272">
        <v>220.5</v>
      </c>
      <c r="H33" s="272">
        <v>158</v>
      </c>
      <c r="I33" s="272">
        <v>81.3</v>
      </c>
      <c r="J33" s="274">
        <v>0</v>
      </c>
      <c r="K33" s="324">
        <v>112.8</v>
      </c>
      <c r="L33" s="603">
        <v>0</v>
      </c>
      <c r="M33" s="603">
        <v>0</v>
      </c>
      <c r="N33" s="325">
        <v>0</v>
      </c>
      <c r="O33" s="325">
        <v>0</v>
      </c>
    </row>
    <row r="34" spans="1:15" s="312" customFormat="1" ht="22.5" customHeight="1">
      <c r="A34" s="739"/>
      <c r="B34" s="739"/>
      <c r="C34" s="737"/>
      <c r="D34" s="326" t="s">
        <v>236</v>
      </c>
      <c r="E34" s="274">
        <f t="shared" si="14"/>
        <v>0</v>
      </c>
      <c r="F34" s="274">
        <f>F44+F54+F64+F74</f>
        <v>0</v>
      </c>
      <c r="G34" s="272">
        <v>0</v>
      </c>
      <c r="H34" s="272">
        <v>0</v>
      </c>
      <c r="I34" s="272">
        <v>0</v>
      </c>
      <c r="J34" s="274">
        <v>0</v>
      </c>
      <c r="K34" s="324">
        <v>0</v>
      </c>
      <c r="L34" s="603">
        <v>0</v>
      </c>
      <c r="M34" s="603">
        <v>0</v>
      </c>
      <c r="N34" s="325">
        <v>0</v>
      </c>
      <c r="O34" s="325">
        <v>0</v>
      </c>
    </row>
    <row r="35" spans="1:15" s="312" customFormat="1" ht="14.1" customHeight="1">
      <c r="A35" s="739"/>
      <c r="B35" s="739"/>
      <c r="C35" s="737"/>
      <c r="D35" s="326" t="s">
        <v>237</v>
      </c>
      <c r="E35" s="274">
        <f>F35+G35+H35+I35+J35+K35</f>
        <v>235.7</v>
      </c>
      <c r="F35" s="274">
        <f>F45+F55+F65+F75</f>
        <v>235.7</v>
      </c>
      <c r="G35" s="272">
        <v>0</v>
      </c>
      <c r="H35" s="272">
        <v>0</v>
      </c>
      <c r="I35" s="272">
        <v>0</v>
      </c>
      <c r="J35" s="274">
        <v>0</v>
      </c>
      <c r="K35" s="324">
        <v>0</v>
      </c>
      <c r="L35" s="603">
        <v>0</v>
      </c>
      <c r="M35" s="603">
        <v>0</v>
      </c>
      <c r="N35" s="325">
        <v>0</v>
      </c>
      <c r="O35" s="325">
        <v>0</v>
      </c>
    </row>
    <row r="36" spans="1:15" ht="14.1" customHeight="1">
      <c r="A36" s="734" t="s">
        <v>21</v>
      </c>
      <c r="B36" s="734" t="s">
        <v>151</v>
      </c>
      <c r="C36" s="738" t="s">
        <v>93</v>
      </c>
      <c r="D36" s="83" t="s">
        <v>139</v>
      </c>
      <c r="E36" s="84">
        <f t="shared" ref="E36:O36" si="15">E37</f>
        <v>303114.40000000002</v>
      </c>
      <c r="F36" s="84">
        <f t="shared" si="15"/>
        <v>30230.2</v>
      </c>
      <c r="G36" s="84">
        <f t="shared" si="15"/>
        <v>29027.200000000001</v>
      </c>
      <c r="H36" s="307">
        <f t="shared" si="15"/>
        <v>28489.8</v>
      </c>
      <c r="I36" s="84">
        <f t="shared" si="15"/>
        <v>32614.699999999997</v>
      </c>
      <c r="J36" s="84">
        <f t="shared" si="15"/>
        <v>38859.199999999997</v>
      </c>
      <c r="K36" s="208">
        <v>27109.200000000001</v>
      </c>
      <c r="L36" s="601">
        <f t="shared" si="15"/>
        <v>31533.3</v>
      </c>
      <c r="M36" s="601">
        <f t="shared" si="15"/>
        <v>27541.1</v>
      </c>
      <c r="N36" s="215">
        <f t="shared" si="15"/>
        <v>27541.1</v>
      </c>
      <c r="O36" s="215">
        <f t="shared" si="15"/>
        <v>30168.6</v>
      </c>
    </row>
    <row r="37" spans="1:15" ht="22.5" customHeight="1">
      <c r="A37" s="734"/>
      <c r="B37" s="734"/>
      <c r="C37" s="738"/>
      <c r="D37" s="85" t="s">
        <v>229</v>
      </c>
      <c r="E37" s="87">
        <f>E39+E40+E41+E42+E43+E44+E45</f>
        <v>303114.40000000002</v>
      </c>
      <c r="F37" s="87">
        <f>F39+F40+F41+F42+F43+F44+F45</f>
        <v>30230.2</v>
      </c>
      <c r="G37" s="87">
        <f t="shared" ref="G37:J37" si="16">G39+G40+G41+G42+G43+G44+G45</f>
        <v>29027.200000000001</v>
      </c>
      <c r="H37" s="274">
        <f t="shared" si="16"/>
        <v>28489.8</v>
      </c>
      <c r="I37" s="87">
        <f t="shared" si="16"/>
        <v>32614.699999999997</v>
      </c>
      <c r="J37" s="87">
        <f t="shared" si="16"/>
        <v>38859.199999999997</v>
      </c>
      <c r="K37" s="210">
        <f>K39+K40+K41+K42</f>
        <v>27109.199999999997</v>
      </c>
      <c r="L37" s="602">
        <f>L39+L40+L41+L42+L43+L44+L45</f>
        <v>31533.3</v>
      </c>
      <c r="M37" s="602">
        <f>M39+M40+M41+M42+M43+M44+M45</f>
        <v>27541.1</v>
      </c>
      <c r="N37" s="214">
        <f t="shared" ref="N37" si="17">N39+N40+N41+N42+N43+N44+N45</f>
        <v>27541.1</v>
      </c>
      <c r="O37" s="214">
        <f t="shared" ref="O37" si="18">O39+O40+O41+O42+O43+O44+O45</f>
        <v>30168.6</v>
      </c>
    </row>
    <row r="38" spans="1:15" ht="14.1" customHeight="1">
      <c r="A38" s="734"/>
      <c r="B38" s="734"/>
      <c r="C38" s="738"/>
      <c r="D38" s="86" t="s">
        <v>230</v>
      </c>
      <c r="E38" s="87"/>
      <c r="F38" s="88"/>
      <c r="G38" s="88"/>
      <c r="H38" s="273"/>
      <c r="I38" s="88"/>
      <c r="J38" s="88"/>
      <c r="K38" s="209"/>
      <c r="L38" s="580"/>
      <c r="M38" s="585"/>
      <c r="N38" s="227"/>
      <c r="O38" s="227"/>
    </row>
    <row r="39" spans="1:15" ht="23.25" customHeight="1">
      <c r="A39" s="734"/>
      <c r="B39" s="734"/>
      <c r="C39" s="738"/>
      <c r="D39" s="86" t="s">
        <v>231</v>
      </c>
      <c r="E39" s="87">
        <f>F39+G39+H39+I39+J39+K39+L39+M39+N39+O39</f>
        <v>112325.1</v>
      </c>
      <c r="F39" s="88">
        <v>7941</v>
      </c>
      <c r="G39" s="88">
        <v>7353.5</v>
      </c>
      <c r="H39" s="273">
        <v>11959.8</v>
      </c>
      <c r="I39" s="88">
        <v>11116.9</v>
      </c>
      <c r="J39" s="88">
        <v>11822</v>
      </c>
      <c r="K39" s="209">
        <v>5855.1</v>
      </c>
      <c r="L39" s="192">
        <v>11364.2</v>
      </c>
      <c r="M39" s="607">
        <v>7372</v>
      </c>
      <c r="N39" s="550">
        <v>7372</v>
      </c>
      <c r="O39" s="329">
        <v>30168.6</v>
      </c>
    </row>
    <row r="40" spans="1:15" ht="14.1" customHeight="1">
      <c r="A40" s="734"/>
      <c r="B40" s="734"/>
      <c r="C40" s="738"/>
      <c r="D40" s="86" t="s">
        <v>232</v>
      </c>
      <c r="E40" s="87">
        <f>F40+G40+H40+I40+J40+K40+L40+M40+N40+O40</f>
        <v>9725.5</v>
      </c>
      <c r="F40" s="88">
        <v>528.20000000000005</v>
      </c>
      <c r="G40" s="88">
        <v>994.7</v>
      </c>
      <c r="H40" s="273">
        <v>0</v>
      </c>
      <c r="I40" s="88">
        <v>0</v>
      </c>
      <c r="J40" s="88">
        <v>7117.6</v>
      </c>
      <c r="K40" s="209">
        <v>1085</v>
      </c>
      <c r="L40" s="192">
        <v>0</v>
      </c>
      <c r="M40" s="192">
        <v>0</v>
      </c>
      <c r="N40" s="217">
        <v>0</v>
      </c>
      <c r="O40" s="217">
        <v>0</v>
      </c>
    </row>
    <row r="41" spans="1:15" ht="14.1" customHeight="1">
      <c r="A41" s="734"/>
      <c r="B41" s="734"/>
      <c r="C41" s="738"/>
      <c r="D41" s="86" t="s">
        <v>233</v>
      </c>
      <c r="E41" s="87">
        <f t="shared" ref="E41:E45" si="19">F41+G41+H41+I41+J41+K41</f>
        <v>0</v>
      </c>
      <c r="F41" s="87">
        <f>F51+F61+F71+F81</f>
        <v>0</v>
      </c>
      <c r="G41" s="93">
        <v>0</v>
      </c>
      <c r="H41" s="272">
        <v>0</v>
      </c>
      <c r="I41" s="89">
        <v>0</v>
      </c>
      <c r="J41" s="87">
        <v>0</v>
      </c>
      <c r="K41" s="211">
        <v>0</v>
      </c>
      <c r="L41" s="603">
        <v>0</v>
      </c>
      <c r="M41" s="603">
        <v>0</v>
      </c>
      <c r="N41" s="216">
        <v>0</v>
      </c>
      <c r="O41" s="216">
        <v>0</v>
      </c>
    </row>
    <row r="42" spans="1:15" ht="24" customHeight="1">
      <c r="A42" s="734"/>
      <c r="B42" s="734"/>
      <c r="C42" s="738"/>
      <c r="D42" s="86" t="s">
        <v>239</v>
      </c>
      <c r="E42" s="87">
        <f>F42+G42+H42+I42+J42+K42+L42+M42+N42+O42</f>
        <v>178813.80000000002</v>
      </c>
      <c r="F42" s="88">
        <v>21761</v>
      </c>
      <c r="G42" s="88">
        <v>20429</v>
      </c>
      <c r="H42" s="273">
        <v>16430</v>
      </c>
      <c r="I42" s="88">
        <v>19597.8</v>
      </c>
      <c r="J42" s="88">
        <v>19919.599999999999</v>
      </c>
      <c r="K42" s="209">
        <v>20169.099999999999</v>
      </c>
      <c r="L42" s="192">
        <v>20169.099999999999</v>
      </c>
      <c r="M42" s="192">
        <v>20169.099999999999</v>
      </c>
      <c r="N42" s="192">
        <v>20169.099999999999</v>
      </c>
      <c r="O42" s="329">
        <v>0</v>
      </c>
    </row>
    <row r="43" spans="1:15" ht="27" customHeight="1">
      <c r="A43" s="734"/>
      <c r="B43" s="734"/>
      <c r="C43" s="738"/>
      <c r="D43" s="86" t="s">
        <v>235</v>
      </c>
      <c r="E43" s="87">
        <f>F43+G43+H43+I43+J43+K43</f>
        <v>2250</v>
      </c>
      <c r="F43" s="88">
        <v>0</v>
      </c>
      <c r="G43" s="88">
        <v>250</v>
      </c>
      <c r="H43" s="273">
        <v>100</v>
      </c>
      <c r="I43" s="88">
        <v>1900</v>
      </c>
      <c r="J43" s="88">
        <v>0</v>
      </c>
      <c r="K43" s="209">
        <v>0</v>
      </c>
      <c r="L43" s="192">
        <v>0</v>
      </c>
      <c r="M43" s="192">
        <v>0</v>
      </c>
      <c r="N43" s="217">
        <v>0</v>
      </c>
      <c r="O43" s="217">
        <v>0</v>
      </c>
    </row>
    <row r="44" spans="1:15" ht="25.5" customHeight="1">
      <c r="A44" s="734"/>
      <c r="B44" s="734"/>
      <c r="C44" s="738"/>
      <c r="D44" s="90" t="s">
        <v>236</v>
      </c>
      <c r="E44" s="87">
        <f t="shared" si="19"/>
        <v>0</v>
      </c>
      <c r="F44" s="88">
        <v>0</v>
      </c>
      <c r="G44" s="88">
        <v>0</v>
      </c>
      <c r="H44" s="273">
        <v>0</v>
      </c>
      <c r="I44" s="88">
        <v>0</v>
      </c>
      <c r="J44" s="88">
        <v>0</v>
      </c>
      <c r="K44" s="209">
        <v>0</v>
      </c>
      <c r="L44" s="192">
        <v>0</v>
      </c>
      <c r="M44" s="192">
        <v>0</v>
      </c>
      <c r="N44" s="217">
        <v>0</v>
      </c>
      <c r="O44" s="217">
        <v>0</v>
      </c>
    </row>
    <row r="45" spans="1:15" ht="14.1" customHeight="1">
      <c r="A45" s="734"/>
      <c r="B45" s="734"/>
      <c r="C45" s="738"/>
      <c r="D45" s="90" t="s">
        <v>237</v>
      </c>
      <c r="E45" s="87">
        <f t="shared" si="19"/>
        <v>0</v>
      </c>
      <c r="F45" s="88">
        <v>0</v>
      </c>
      <c r="G45" s="88">
        <v>0</v>
      </c>
      <c r="H45" s="273">
        <v>0</v>
      </c>
      <c r="I45" s="88">
        <v>0</v>
      </c>
      <c r="J45" s="88">
        <v>0</v>
      </c>
      <c r="K45" s="209">
        <v>0</v>
      </c>
      <c r="L45" s="192">
        <v>0</v>
      </c>
      <c r="M45" s="585"/>
      <c r="N45" s="227"/>
      <c r="O45" s="227"/>
    </row>
    <row r="46" spans="1:15" ht="14.1" customHeight="1">
      <c r="A46" s="734" t="s">
        <v>21</v>
      </c>
      <c r="B46" s="734" t="s">
        <v>168</v>
      </c>
      <c r="C46" s="738" t="s">
        <v>43</v>
      </c>
      <c r="D46" s="83" t="s">
        <v>139</v>
      </c>
      <c r="E46" s="84">
        <f t="shared" ref="E46:O46" si="20">E47</f>
        <v>55887.8</v>
      </c>
      <c r="F46" s="84">
        <f t="shared" si="20"/>
        <v>2958.1</v>
      </c>
      <c r="G46" s="84">
        <f>G47</f>
        <v>3379.7</v>
      </c>
      <c r="H46" s="307">
        <f t="shared" si="20"/>
        <v>5347</v>
      </c>
      <c r="I46" s="84">
        <f t="shared" si="20"/>
        <v>5954.3</v>
      </c>
      <c r="J46" s="84">
        <f t="shared" si="20"/>
        <v>6362.7</v>
      </c>
      <c r="K46" s="208">
        <v>6197.6</v>
      </c>
      <c r="L46" s="601">
        <f t="shared" si="20"/>
        <v>6511.4</v>
      </c>
      <c r="M46" s="601">
        <f t="shared" si="20"/>
        <v>6511.4</v>
      </c>
      <c r="N46" s="215">
        <f t="shared" si="20"/>
        <v>6511.4</v>
      </c>
      <c r="O46" s="215">
        <f t="shared" si="20"/>
        <v>6154.2</v>
      </c>
    </row>
    <row r="47" spans="1:15" ht="24" customHeight="1">
      <c r="A47" s="734"/>
      <c r="B47" s="734"/>
      <c r="C47" s="738"/>
      <c r="D47" s="85" t="s">
        <v>229</v>
      </c>
      <c r="E47" s="87">
        <f>E49+E50+E51+E52+E53+E54+E55</f>
        <v>55887.8</v>
      </c>
      <c r="F47" s="87">
        <f t="shared" ref="F47:N47" si="21">F49+F50+F51+F52+F53+F54+F55</f>
        <v>2958.1</v>
      </c>
      <c r="G47" s="87">
        <f>G49+G50+G53</f>
        <v>3379.7</v>
      </c>
      <c r="H47" s="274">
        <f t="shared" si="21"/>
        <v>5347</v>
      </c>
      <c r="I47" s="87">
        <f t="shared" si="21"/>
        <v>5954.3</v>
      </c>
      <c r="J47" s="87">
        <f t="shared" si="21"/>
        <v>6362.7</v>
      </c>
      <c r="K47" s="210">
        <v>6197.6</v>
      </c>
      <c r="L47" s="602">
        <f t="shared" si="21"/>
        <v>6511.4</v>
      </c>
      <c r="M47" s="602">
        <f t="shared" si="21"/>
        <v>6511.4</v>
      </c>
      <c r="N47" s="214">
        <f t="shared" si="21"/>
        <v>6511.4</v>
      </c>
      <c r="O47" s="214">
        <f t="shared" ref="O47" si="22">O49+O50+O51+O52+O53+O54+O55</f>
        <v>6154.2</v>
      </c>
    </row>
    <row r="48" spans="1:15" ht="14.1" customHeight="1">
      <c r="A48" s="734"/>
      <c r="B48" s="734"/>
      <c r="C48" s="738"/>
      <c r="D48" s="86" t="s">
        <v>230</v>
      </c>
      <c r="E48" s="87"/>
      <c r="F48" s="88"/>
      <c r="G48" s="88"/>
      <c r="H48" s="273"/>
      <c r="I48" s="88"/>
      <c r="J48" s="88"/>
      <c r="K48" s="209"/>
      <c r="L48" s="192"/>
      <c r="M48" s="585"/>
      <c r="N48" s="227"/>
      <c r="O48" s="227"/>
    </row>
    <row r="49" spans="1:15" ht="26.25" customHeight="1">
      <c r="A49" s="734"/>
      <c r="B49" s="734"/>
      <c r="C49" s="738"/>
      <c r="D49" s="86" t="s">
        <v>231</v>
      </c>
      <c r="E49" s="87">
        <f>F49+G49+H49+I49+J49+K49+L49+M49+N49+O49</f>
        <v>55783.100000000006</v>
      </c>
      <c r="F49" s="87">
        <v>2939</v>
      </c>
      <c r="G49" s="93">
        <v>3294.1</v>
      </c>
      <c r="H49" s="272">
        <v>5347</v>
      </c>
      <c r="I49" s="89">
        <v>5954.3</v>
      </c>
      <c r="J49" s="89">
        <v>6362.7</v>
      </c>
      <c r="K49" s="211">
        <v>6197.6</v>
      </c>
      <c r="L49" s="603">
        <v>6511.4</v>
      </c>
      <c r="M49" s="603">
        <v>6511.4</v>
      </c>
      <c r="N49" s="603">
        <v>6511.4</v>
      </c>
      <c r="O49" s="75">
        <v>6154.2</v>
      </c>
    </row>
    <row r="50" spans="1:15" ht="14.1" customHeight="1">
      <c r="A50" s="734"/>
      <c r="B50" s="734"/>
      <c r="C50" s="738"/>
      <c r="D50" s="86" t="s">
        <v>232</v>
      </c>
      <c r="E50" s="87">
        <f t="shared" ref="E50:E55" si="23">F50+G50+H50+I50+J50+K50</f>
        <v>54.7</v>
      </c>
      <c r="F50" s="87">
        <v>19.100000000000001</v>
      </c>
      <c r="G50" s="87">
        <v>35.6</v>
      </c>
      <c r="H50" s="274">
        <f t="shared" ref="H50:H55" si="24">SUM(I50:N50)</f>
        <v>0</v>
      </c>
      <c r="I50" s="87">
        <f t="shared" ref="I50:L55" si="25">SUM(J50:O50)</f>
        <v>0</v>
      </c>
      <c r="J50" s="87">
        <f t="shared" si="25"/>
        <v>0</v>
      </c>
      <c r="K50" s="210">
        <f t="shared" si="25"/>
        <v>0</v>
      </c>
      <c r="L50" s="602">
        <f t="shared" si="25"/>
        <v>0</v>
      </c>
      <c r="M50" s="602">
        <f t="shared" ref="M50:M55" si="26">SUM(N50:S50)</f>
        <v>0</v>
      </c>
      <c r="N50" s="214">
        <f t="shared" ref="N50:N55" si="27">SUM(P50:T50)</f>
        <v>0</v>
      </c>
      <c r="O50" s="214">
        <f t="shared" ref="O50:O55" si="28">SUM(P50:T50)</f>
        <v>0</v>
      </c>
    </row>
    <row r="51" spans="1:15" ht="14.1" customHeight="1">
      <c r="A51" s="734"/>
      <c r="B51" s="734"/>
      <c r="C51" s="738"/>
      <c r="D51" s="86" t="s">
        <v>233</v>
      </c>
      <c r="E51" s="87">
        <f t="shared" si="23"/>
        <v>0</v>
      </c>
      <c r="F51" s="87">
        <f>SUM(G51:L51)</f>
        <v>0</v>
      </c>
      <c r="G51" s="87">
        <f t="shared" ref="G51:G55" si="29">SUM(H51:M51)</f>
        <v>0</v>
      </c>
      <c r="H51" s="274">
        <f t="shared" si="24"/>
        <v>0</v>
      </c>
      <c r="I51" s="87">
        <f t="shared" si="25"/>
        <v>0</v>
      </c>
      <c r="J51" s="87">
        <f t="shared" si="25"/>
        <v>0</v>
      </c>
      <c r="K51" s="210">
        <f t="shared" si="25"/>
        <v>0</v>
      </c>
      <c r="L51" s="602">
        <f t="shared" si="25"/>
        <v>0</v>
      </c>
      <c r="M51" s="602">
        <f t="shared" si="26"/>
        <v>0</v>
      </c>
      <c r="N51" s="214">
        <f t="shared" si="27"/>
        <v>0</v>
      </c>
      <c r="O51" s="214">
        <f t="shared" si="28"/>
        <v>0</v>
      </c>
    </row>
    <row r="52" spans="1:15" ht="21.75" customHeight="1">
      <c r="A52" s="734"/>
      <c r="B52" s="734"/>
      <c r="C52" s="738"/>
      <c r="D52" s="86" t="s">
        <v>239</v>
      </c>
      <c r="E52" s="87">
        <f t="shared" si="23"/>
        <v>0</v>
      </c>
      <c r="F52" s="87">
        <f>SUM(G52:L52)</f>
        <v>0</v>
      </c>
      <c r="G52" s="87">
        <f t="shared" si="29"/>
        <v>0</v>
      </c>
      <c r="H52" s="274">
        <f t="shared" si="24"/>
        <v>0</v>
      </c>
      <c r="I52" s="87">
        <f t="shared" si="25"/>
        <v>0</v>
      </c>
      <c r="J52" s="87">
        <f t="shared" si="25"/>
        <v>0</v>
      </c>
      <c r="K52" s="210">
        <f t="shared" si="25"/>
        <v>0</v>
      </c>
      <c r="L52" s="602">
        <f t="shared" si="25"/>
        <v>0</v>
      </c>
      <c r="M52" s="602">
        <f t="shared" si="26"/>
        <v>0</v>
      </c>
      <c r="N52" s="214">
        <f t="shared" si="27"/>
        <v>0</v>
      </c>
      <c r="O52" s="214">
        <f t="shared" si="28"/>
        <v>0</v>
      </c>
    </row>
    <row r="53" spans="1:15" ht="25.5" customHeight="1">
      <c r="A53" s="734"/>
      <c r="B53" s="734"/>
      <c r="C53" s="738"/>
      <c r="D53" s="86" t="s">
        <v>235</v>
      </c>
      <c r="E53" s="87">
        <f t="shared" si="23"/>
        <v>50</v>
      </c>
      <c r="F53" s="87">
        <v>0</v>
      </c>
      <c r="G53" s="87">
        <v>50</v>
      </c>
      <c r="H53" s="274">
        <f t="shared" si="24"/>
        <v>0</v>
      </c>
      <c r="I53" s="87">
        <f t="shared" si="25"/>
        <v>0</v>
      </c>
      <c r="J53" s="87">
        <f t="shared" si="25"/>
        <v>0</v>
      </c>
      <c r="K53" s="210">
        <f t="shared" si="25"/>
        <v>0</v>
      </c>
      <c r="L53" s="602">
        <f t="shared" si="25"/>
        <v>0</v>
      </c>
      <c r="M53" s="602">
        <f t="shared" si="26"/>
        <v>0</v>
      </c>
      <c r="N53" s="214">
        <f t="shared" si="27"/>
        <v>0</v>
      </c>
      <c r="O53" s="214">
        <f t="shared" si="28"/>
        <v>0</v>
      </c>
    </row>
    <row r="54" spans="1:15" ht="21.75" customHeight="1">
      <c r="A54" s="734"/>
      <c r="B54" s="734"/>
      <c r="C54" s="738"/>
      <c r="D54" s="90" t="s">
        <v>236</v>
      </c>
      <c r="E54" s="87">
        <f t="shared" si="23"/>
        <v>0</v>
      </c>
      <c r="F54" s="87">
        <f>SUM(G54:L54)</f>
        <v>0</v>
      </c>
      <c r="G54" s="87">
        <f t="shared" si="29"/>
        <v>0</v>
      </c>
      <c r="H54" s="274">
        <f t="shared" si="24"/>
        <v>0</v>
      </c>
      <c r="I54" s="87">
        <f t="shared" si="25"/>
        <v>0</v>
      </c>
      <c r="J54" s="87">
        <f t="shared" si="25"/>
        <v>0</v>
      </c>
      <c r="K54" s="210">
        <f t="shared" si="25"/>
        <v>0</v>
      </c>
      <c r="L54" s="602">
        <f t="shared" si="25"/>
        <v>0</v>
      </c>
      <c r="M54" s="602">
        <f t="shared" si="26"/>
        <v>0</v>
      </c>
      <c r="N54" s="214">
        <f t="shared" si="27"/>
        <v>0</v>
      </c>
      <c r="O54" s="214">
        <f t="shared" si="28"/>
        <v>0</v>
      </c>
    </row>
    <row r="55" spans="1:15" ht="14.1" customHeight="1">
      <c r="A55" s="734"/>
      <c r="B55" s="734"/>
      <c r="C55" s="738"/>
      <c r="D55" s="90" t="s">
        <v>237</v>
      </c>
      <c r="E55" s="87">
        <f t="shared" si="23"/>
        <v>0</v>
      </c>
      <c r="F55" s="87">
        <f>SUM(G55:L55)</f>
        <v>0</v>
      </c>
      <c r="G55" s="87">
        <f t="shared" si="29"/>
        <v>0</v>
      </c>
      <c r="H55" s="274">
        <f t="shared" si="24"/>
        <v>0</v>
      </c>
      <c r="I55" s="87">
        <f t="shared" si="25"/>
        <v>0</v>
      </c>
      <c r="J55" s="87">
        <f t="shared" si="25"/>
        <v>0</v>
      </c>
      <c r="K55" s="210">
        <f t="shared" si="25"/>
        <v>0</v>
      </c>
      <c r="L55" s="602">
        <f t="shared" si="25"/>
        <v>0</v>
      </c>
      <c r="M55" s="602">
        <f t="shared" si="26"/>
        <v>0</v>
      </c>
      <c r="N55" s="214">
        <f t="shared" si="27"/>
        <v>0</v>
      </c>
      <c r="O55" s="214">
        <f t="shared" si="28"/>
        <v>0</v>
      </c>
    </row>
    <row r="56" spans="1:15" ht="15.4" customHeight="1">
      <c r="A56" s="734" t="s">
        <v>21</v>
      </c>
      <c r="B56" s="734" t="s">
        <v>170</v>
      </c>
      <c r="C56" s="738" t="s">
        <v>50</v>
      </c>
      <c r="D56" s="83" t="s">
        <v>139</v>
      </c>
      <c r="E56" s="84">
        <f t="shared" ref="E56:O56" si="30">E57</f>
        <v>28329.600000000002</v>
      </c>
      <c r="F56" s="84">
        <f t="shared" si="30"/>
        <v>1960.1</v>
      </c>
      <c r="G56" s="84">
        <f t="shared" si="30"/>
        <v>1896.8999999999999</v>
      </c>
      <c r="H56" s="307">
        <f t="shared" si="30"/>
        <v>2126.3000000000002</v>
      </c>
      <c r="I56" s="84">
        <f t="shared" si="30"/>
        <v>2628.6</v>
      </c>
      <c r="J56" s="84">
        <f t="shared" si="30"/>
        <v>3003.9</v>
      </c>
      <c r="K56" s="208">
        <v>3076.2</v>
      </c>
      <c r="L56" s="601">
        <f t="shared" si="30"/>
        <v>3566.7</v>
      </c>
      <c r="M56" s="601">
        <f t="shared" si="30"/>
        <v>3566.7</v>
      </c>
      <c r="N56" s="215">
        <f t="shared" si="30"/>
        <v>3566.7</v>
      </c>
      <c r="O56" s="215">
        <f t="shared" si="30"/>
        <v>2937.5</v>
      </c>
    </row>
    <row r="57" spans="1:15" ht="23.25" customHeight="1">
      <c r="A57" s="734"/>
      <c r="B57" s="734"/>
      <c r="C57" s="738"/>
      <c r="D57" s="85" t="s">
        <v>229</v>
      </c>
      <c r="E57" s="87">
        <f t="shared" ref="E57:N57" si="31">E59+E60+E61+E62+E63+E64+E65</f>
        <v>28329.600000000002</v>
      </c>
      <c r="F57" s="87">
        <f t="shared" si="31"/>
        <v>1960.1</v>
      </c>
      <c r="G57" s="87">
        <f t="shared" si="31"/>
        <v>1896.8999999999999</v>
      </c>
      <c r="H57" s="274">
        <f t="shared" si="31"/>
        <v>2126.3000000000002</v>
      </c>
      <c r="I57" s="87">
        <f t="shared" si="31"/>
        <v>2628.6</v>
      </c>
      <c r="J57" s="87">
        <f t="shared" si="31"/>
        <v>3003.9</v>
      </c>
      <c r="K57" s="210">
        <v>3076.2</v>
      </c>
      <c r="L57" s="602">
        <f t="shared" si="31"/>
        <v>3566.7</v>
      </c>
      <c r="M57" s="602">
        <f t="shared" si="31"/>
        <v>3566.7</v>
      </c>
      <c r="N57" s="214">
        <f t="shared" si="31"/>
        <v>3566.7</v>
      </c>
      <c r="O57" s="214">
        <f t="shared" ref="O57" si="32">O59+O60+O61+O62+O63+O64+O65</f>
        <v>2937.5</v>
      </c>
    </row>
    <row r="58" spans="1:15" ht="14.1" customHeight="1">
      <c r="A58" s="734"/>
      <c r="B58" s="734"/>
      <c r="C58" s="738"/>
      <c r="D58" s="86" t="s">
        <v>230</v>
      </c>
      <c r="E58" s="87"/>
      <c r="F58" s="88"/>
      <c r="G58" s="88"/>
      <c r="H58" s="273"/>
      <c r="I58" s="88"/>
      <c r="J58" s="88"/>
      <c r="K58" s="209"/>
      <c r="L58" s="580"/>
      <c r="M58" s="585"/>
      <c r="N58" s="227"/>
      <c r="O58" s="227"/>
    </row>
    <row r="59" spans="1:15" ht="23.25" customHeight="1">
      <c r="A59" s="734"/>
      <c r="B59" s="734"/>
      <c r="C59" s="738"/>
      <c r="D59" s="86" t="s">
        <v>231</v>
      </c>
      <c r="E59" s="87">
        <f>F59+G59+H59+I59+J59+K59+L59+M59+N59+O59</f>
        <v>27987.300000000003</v>
      </c>
      <c r="F59" s="87">
        <v>1952.1</v>
      </c>
      <c r="G59" s="93">
        <v>1882.6</v>
      </c>
      <c r="H59" s="272">
        <v>1966.3</v>
      </c>
      <c r="I59" s="89">
        <v>2548.6</v>
      </c>
      <c r="J59" s="89">
        <v>2963.9</v>
      </c>
      <c r="K59" s="211">
        <v>3036.2</v>
      </c>
      <c r="L59" s="603">
        <v>3566.7</v>
      </c>
      <c r="M59" s="603">
        <v>3566.7</v>
      </c>
      <c r="N59" s="325">
        <v>3566.7</v>
      </c>
      <c r="O59" s="329">
        <v>2937.5</v>
      </c>
    </row>
    <row r="60" spans="1:15" ht="15.4" customHeight="1">
      <c r="A60" s="734"/>
      <c r="B60" s="734"/>
      <c r="C60" s="738"/>
      <c r="D60" s="86" t="s">
        <v>232</v>
      </c>
      <c r="E60" s="87">
        <f>SUM(F60:K60)</f>
        <v>342.3</v>
      </c>
      <c r="F60" s="87">
        <v>8</v>
      </c>
      <c r="G60" s="87">
        <v>14.3</v>
      </c>
      <c r="H60" s="274">
        <f t="shared" ref="H60:H65" si="33">SUM(I60:N60)</f>
        <v>160</v>
      </c>
      <c r="I60" s="87">
        <f t="shared" ref="I60:J65" si="34">SUM(J60:O60)</f>
        <v>80</v>
      </c>
      <c r="J60" s="87">
        <f t="shared" si="34"/>
        <v>40</v>
      </c>
      <c r="K60" s="210">
        <v>40</v>
      </c>
      <c r="L60" s="602">
        <f t="shared" ref="L60:L65" si="35">SUM(M60:R60)</f>
        <v>0</v>
      </c>
      <c r="M60" s="602">
        <f t="shared" ref="M60:M65" si="36">SUM(N60:S60)</f>
        <v>0</v>
      </c>
      <c r="N60" s="214">
        <f t="shared" ref="N60:N65" si="37">SUM(P60:T60)</f>
        <v>0</v>
      </c>
      <c r="O60" s="214">
        <f t="shared" ref="O60:O65" si="38">SUM(P60:T60)</f>
        <v>0</v>
      </c>
    </row>
    <row r="61" spans="1:15" ht="14.1" customHeight="1">
      <c r="A61" s="734"/>
      <c r="B61" s="734"/>
      <c r="C61" s="738"/>
      <c r="D61" s="86" t="s">
        <v>233</v>
      </c>
      <c r="E61" s="87">
        <f t="shared" ref="E61:E65" si="39">SUM(F61:K61)</f>
        <v>0</v>
      </c>
      <c r="F61" s="87">
        <f>SUM(G61:L61)</f>
        <v>0</v>
      </c>
      <c r="G61" s="87">
        <f t="shared" ref="G61:G65" si="40">SUM(H61:M61)</f>
        <v>0</v>
      </c>
      <c r="H61" s="274">
        <f t="shared" si="33"/>
        <v>0</v>
      </c>
      <c r="I61" s="87">
        <f t="shared" si="34"/>
        <v>0</v>
      </c>
      <c r="J61" s="87">
        <f t="shared" si="34"/>
        <v>0</v>
      </c>
      <c r="K61" s="210">
        <f>SUM(L61:Q61)</f>
        <v>0</v>
      </c>
      <c r="L61" s="602">
        <f t="shared" si="35"/>
        <v>0</v>
      </c>
      <c r="M61" s="602">
        <f t="shared" si="36"/>
        <v>0</v>
      </c>
      <c r="N61" s="214">
        <f t="shared" si="37"/>
        <v>0</v>
      </c>
      <c r="O61" s="214">
        <f t="shared" si="38"/>
        <v>0</v>
      </c>
    </row>
    <row r="62" spans="1:15" ht="24.75" customHeight="1">
      <c r="A62" s="734"/>
      <c r="B62" s="734"/>
      <c r="C62" s="738"/>
      <c r="D62" s="86" t="s">
        <v>239</v>
      </c>
      <c r="E62" s="87">
        <f t="shared" si="39"/>
        <v>0</v>
      </c>
      <c r="F62" s="87">
        <f>SUM(G62:L62)</f>
        <v>0</v>
      </c>
      <c r="G62" s="87">
        <f t="shared" si="40"/>
        <v>0</v>
      </c>
      <c r="H62" s="274">
        <f t="shared" si="33"/>
        <v>0</v>
      </c>
      <c r="I62" s="87">
        <f t="shared" si="34"/>
        <v>0</v>
      </c>
      <c r="J62" s="87">
        <f t="shared" si="34"/>
        <v>0</v>
      </c>
      <c r="K62" s="210">
        <f>SUM(L62:Q62)</f>
        <v>0</v>
      </c>
      <c r="L62" s="602">
        <f t="shared" si="35"/>
        <v>0</v>
      </c>
      <c r="M62" s="602">
        <f t="shared" si="36"/>
        <v>0</v>
      </c>
      <c r="N62" s="214">
        <f t="shared" si="37"/>
        <v>0</v>
      </c>
      <c r="O62" s="214">
        <f t="shared" si="38"/>
        <v>0</v>
      </c>
    </row>
    <row r="63" spans="1:15" ht="24.75" customHeight="1">
      <c r="A63" s="734"/>
      <c r="B63" s="734"/>
      <c r="C63" s="738"/>
      <c r="D63" s="86" t="s">
        <v>235</v>
      </c>
      <c r="E63" s="87">
        <f t="shared" si="39"/>
        <v>0</v>
      </c>
      <c r="F63" s="87">
        <f>SUM(G63:L63)</f>
        <v>0</v>
      </c>
      <c r="G63" s="87">
        <f t="shared" si="40"/>
        <v>0</v>
      </c>
      <c r="H63" s="274">
        <f t="shared" si="33"/>
        <v>0</v>
      </c>
      <c r="I63" s="87">
        <f t="shared" si="34"/>
        <v>0</v>
      </c>
      <c r="J63" s="87">
        <f t="shared" si="34"/>
        <v>0</v>
      </c>
      <c r="K63" s="210">
        <f>SUM(L63:Q63)</f>
        <v>0</v>
      </c>
      <c r="L63" s="602">
        <f t="shared" si="35"/>
        <v>0</v>
      </c>
      <c r="M63" s="602">
        <f t="shared" si="36"/>
        <v>0</v>
      </c>
      <c r="N63" s="214">
        <f t="shared" si="37"/>
        <v>0</v>
      </c>
      <c r="O63" s="214">
        <f t="shared" si="38"/>
        <v>0</v>
      </c>
    </row>
    <row r="64" spans="1:15" ht="23.25" customHeight="1">
      <c r="A64" s="734"/>
      <c r="B64" s="734"/>
      <c r="C64" s="738"/>
      <c r="D64" s="90" t="s">
        <v>236</v>
      </c>
      <c r="E64" s="87">
        <f t="shared" si="39"/>
        <v>0</v>
      </c>
      <c r="F64" s="87">
        <f>SUM(G64:L64)</f>
        <v>0</v>
      </c>
      <c r="G64" s="87">
        <f t="shared" si="40"/>
        <v>0</v>
      </c>
      <c r="H64" s="274">
        <f t="shared" si="33"/>
        <v>0</v>
      </c>
      <c r="I64" s="87">
        <f t="shared" si="34"/>
        <v>0</v>
      </c>
      <c r="J64" s="87">
        <f t="shared" si="34"/>
        <v>0</v>
      </c>
      <c r="K64" s="210">
        <f>SUM(L64:Q64)</f>
        <v>0</v>
      </c>
      <c r="L64" s="602">
        <f t="shared" si="35"/>
        <v>0</v>
      </c>
      <c r="M64" s="602">
        <f t="shared" si="36"/>
        <v>0</v>
      </c>
      <c r="N64" s="214">
        <f t="shared" si="37"/>
        <v>0</v>
      </c>
      <c r="O64" s="214">
        <f t="shared" si="38"/>
        <v>0</v>
      </c>
    </row>
    <row r="65" spans="1:15" ht="14.1" customHeight="1">
      <c r="A65" s="734"/>
      <c r="B65" s="734"/>
      <c r="C65" s="738"/>
      <c r="D65" s="90" t="s">
        <v>237</v>
      </c>
      <c r="E65" s="87">
        <f t="shared" si="39"/>
        <v>0</v>
      </c>
      <c r="F65" s="87">
        <f>SUM(G65:L65)</f>
        <v>0</v>
      </c>
      <c r="G65" s="87">
        <f t="shared" si="40"/>
        <v>0</v>
      </c>
      <c r="H65" s="274">
        <f t="shared" si="33"/>
        <v>0</v>
      </c>
      <c r="I65" s="87">
        <f t="shared" si="34"/>
        <v>0</v>
      </c>
      <c r="J65" s="87">
        <f t="shared" si="34"/>
        <v>0</v>
      </c>
      <c r="K65" s="210">
        <f>SUM(L65:Q65)</f>
        <v>0</v>
      </c>
      <c r="L65" s="602">
        <f t="shared" si="35"/>
        <v>0</v>
      </c>
      <c r="M65" s="602">
        <f t="shared" si="36"/>
        <v>0</v>
      </c>
      <c r="N65" s="214">
        <f t="shared" si="37"/>
        <v>0</v>
      </c>
      <c r="O65" s="214">
        <f t="shared" si="38"/>
        <v>0</v>
      </c>
    </row>
    <row r="66" spans="1:15" ht="15.4" customHeight="1">
      <c r="A66" s="734" t="s">
        <v>21</v>
      </c>
      <c r="B66" s="734" t="s">
        <v>29</v>
      </c>
      <c r="C66" s="737" t="s">
        <v>53</v>
      </c>
      <c r="D66" s="83" t="s">
        <v>139</v>
      </c>
      <c r="E66" s="84">
        <f t="shared" ref="E66:O66" si="41">E67</f>
        <v>3290.6000000000004</v>
      </c>
      <c r="F66" s="84">
        <f t="shared" si="41"/>
        <v>986.7</v>
      </c>
      <c r="G66" s="84">
        <f t="shared" si="41"/>
        <v>1115.5999999999999</v>
      </c>
      <c r="H66" s="307">
        <f t="shared" si="41"/>
        <v>1034.9000000000001</v>
      </c>
      <c r="I66" s="84">
        <f t="shared" si="41"/>
        <v>153.4</v>
      </c>
      <c r="J66" s="84">
        <f t="shared" si="41"/>
        <v>0</v>
      </c>
      <c r="K66" s="208">
        <f t="shared" si="41"/>
        <v>0</v>
      </c>
      <c r="L66" s="601">
        <f t="shared" si="41"/>
        <v>0</v>
      </c>
      <c r="M66" s="601">
        <f t="shared" si="41"/>
        <v>0</v>
      </c>
      <c r="N66" s="215">
        <f t="shared" si="41"/>
        <v>0</v>
      </c>
      <c r="O66" s="215">
        <f t="shared" si="41"/>
        <v>0</v>
      </c>
    </row>
    <row r="67" spans="1:15" ht="24" customHeight="1">
      <c r="A67" s="734"/>
      <c r="B67" s="734"/>
      <c r="C67" s="737"/>
      <c r="D67" s="85" t="s">
        <v>229</v>
      </c>
      <c r="E67" s="87">
        <f t="shared" ref="E67:K67" si="42">E69+E70+E71+E72+E73+E74+E75</f>
        <v>3290.6000000000004</v>
      </c>
      <c r="F67" s="87">
        <f t="shared" si="42"/>
        <v>986.7</v>
      </c>
      <c r="G67" s="87">
        <f t="shared" si="42"/>
        <v>1115.5999999999999</v>
      </c>
      <c r="H67" s="274">
        <f t="shared" si="42"/>
        <v>1034.9000000000001</v>
      </c>
      <c r="I67" s="87">
        <f t="shared" si="42"/>
        <v>153.4</v>
      </c>
      <c r="J67" s="87">
        <f t="shared" si="42"/>
        <v>0</v>
      </c>
      <c r="K67" s="210">
        <f t="shared" si="42"/>
        <v>0</v>
      </c>
      <c r="L67" s="602">
        <f t="shared" ref="L67:N67" si="43">L69+L70+L71+L72+L73+L74+L75</f>
        <v>0</v>
      </c>
      <c r="M67" s="602">
        <f t="shared" si="43"/>
        <v>0</v>
      </c>
      <c r="N67" s="214">
        <f t="shared" si="43"/>
        <v>0</v>
      </c>
      <c r="O67" s="214">
        <f t="shared" ref="O67" si="44">O69+O70+O71+O72+O73+O74+O75</f>
        <v>0</v>
      </c>
    </row>
    <row r="68" spans="1:15" ht="14.1" customHeight="1">
      <c r="A68" s="734"/>
      <c r="B68" s="734"/>
      <c r="C68" s="737"/>
      <c r="D68" s="86" t="s">
        <v>230</v>
      </c>
      <c r="E68" s="87"/>
      <c r="F68" s="88"/>
      <c r="G68" s="88"/>
      <c r="H68" s="273"/>
      <c r="I68" s="88"/>
      <c r="J68" s="88"/>
      <c r="K68" s="209"/>
      <c r="L68" s="192"/>
      <c r="M68" s="608"/>
      <c r="N68" s="233"/>
      <c r="O68" s="233"/>
    </row>
    <row r="69" spans="1:15" ht="23.25" customHeight="1">
      <c r="A69" s="734"/>
      <c r="B69" s="734"/>
      <c r="C69" s="737"/>
      <c r="D69" s="86" t="s">
        <v>231</v>
      </c>
      <c r="E69" s="87">
        <f>F69+G69+H69+I69+J69+K69+L69+M69+N69+O69</f>
        <v>2533.4</v>
      </c>
      <c r="F69" s="87">
        <v>751</v>
      </c>
      <c r="G69" s="93">
        <v>790.6</v>
      </c>
      <c r="H69" s="272">
        <v>838.4</v>
      </c>
      <c r="I69" s="272">
        <v>153.4</v>
      </c>
      <c r="J69" s="89">
        <v>0</v>
      </c>
      <c r="K69" s="211">
        <v>0</v>
      </c>
      <c r="L69" s="603">
        <v>0</v>
      </c>
      <c r="M69" s="603">
        <v>0</v>
      </c>
      <c r="N69" s="216">
        <v>0</v>
      </c>
      <c r="O69" s="216">
        <v>0</v>
      </c>
    </row>
    <row r="70" spans="1:15" ht="14.1" customHeight="1">
      <c r="A70" s="734"/>
      <c r="B70" s="734"/>
      <c r="C70" s="737"/>
      <c r="D70" s="86" t="s">
        <v>232</v>
      </c>
      <c r="E70" s="87">
        <f t="shared" ref="E70:E75" si="45">F70+G70+H70+I70+J70+K70</f>
        <v>0</v>
      </c>
      <c r="F70" s="88">
        <v>0</v>
      </c>
      <c r="G70" s="88">
        <v>0</v>
      </c>
      <c r="H70" s="273">
        <v>0</v>
      </c>
      <c r="I70" s="273">
        <v>0</v>
      </c>
      <c r="J70" s="88">
        <v>0</v>
      </c>
      <c r="K70" s="209">
        <v>0</v>
      </c>
      <c r="L70" s="192">
        <v>0</v>
      </c>
      <c r="M70" s="192">
        <v>0</v>
      </c>
      <c r="N70" s="217">
        <v>0</v>
      </c>
      <c r="O70" s="217">
        <v>0</v>
      </c>
    </row>
    <row r="71" spans="1:15" ht="14.1" customHeight="1">
      <c r="A71" s="734"/>
      <c r="B71" s="734"/>
      <c r="C71" s="737"/>
      <c r="D71" s="86" t="s">
        <v>233</v>
      </c>
      <c r="E71" s="87">
        <f t="shared" si="45"/>
        <v>0</v>
      </c>
      <c r="F71" s="87">
        <f t="shared" ref="F71:G74" si="46">SUM(G71:L71)</f>
        <v>0</v>
      </c>
      <c r="G71" s="87">
        <f t="shared" si="46"/>
        <v>0</v>
      </c>
      <c r="H71" s="274">
        <f t="shared" ref="H71:H74" si="47">SUM(I71:N71)</f>
        <v>0</v>
      </c>
      <c r="I71" s="274">
        <f t="shared" ref="I71:L75" si="48">SUM(J71:O71)</f>
        <v>0</v>
      </c>
      <c r="J71" s="87">
        <f t="shared" si="48"/>
        <v>0</v>
      </c>
      <c r="K71" s="210">
        <f t="shared" si="48"/>
        <v>0</v>
      </c>
      <c r="L71" s="602">
        <f t="shared" si="48"/>
        <v>0</v>
      </c>
      <c r="M71" s="602">
        <f t="shared" ref="M71:M75" si="49">SUM(N71:S71)</f>
        <v>0</v>
      </c>
      <c r="N71" s="214">
        <f>SUM(P71:T71)</f>
        <v>0</v>
      </c>
      <c r="O71" s="214">
        <f>SUM(P71:T71)</f>
        <v>0</v>
      </c>
    </row>
    <row r="72" spans="1:15" ht="24" customHeight="1">
      <c r="A72" s="734"/>
      <c r="B72" s="734"/>
      <c r="C72" s="737"/>
      <c r="D72" s="86" t="s">
        <v>239</v>
      </c>
      <c r="E72" s="87">
        <f t="shared" si="45"/>
        <v>0</v>
      </c>
      <c r="F72" s="87">
        <f t="shared" si="46"/>
        <v>0</v>
      </c>
      <c r="G72" s="87">
        <f t="shared" si="46"/>
        <v>0</v>
      </c>
      <c r="H72" s="274">
        <f t="shared" si="47"/>
        <v>0</v>
      </c>
      <c r="I72" s="274">
        <f t="shared" si="48"/>
        <v>0</v>
      </c>
      <c r="J72" s="87">
        <f t="shared" si="48"/>
        <v>0</v>
      </c>
      <c r="K72" s="210">
        <f t="shared" si="48"/>
        <v>0</v>
      </c>
      <c r="L72" s="602">
        <f t="shared" si="48"/>
        <v>0</v>
      </c>
      <c r="M72" s="602">
        <f t="shared" si="49"/>
        <v>0</v>
      </c>
      <c r="N72" s="214">
        <f>SUM(P72:T72)</f>
        <v>0</v>
      </c>
      <c r="O72" s="214">
        <f>SUM(P72:T72)</f>
        <v>0</v>
      </c>
    </row>
    <row r="73" spans="1:15" ht="25.35" customHeight="1">
      <c r="A73" s="734"/>
      <c r="B73" s="734"/>
      <c r="C73" s="737"/>
      <c r="D73" s="86" t="s">
        <v>235</v>
      </c>
      <c r="E73" s="87">
        <f t="shared" si="45"/>
        <v>0</v>
      </c>
      <c r="F73" s="87">
        <f t="shared" si="46"/>
        <v>0</v>
      </c>
      <c r="G73" s="87">
        <f t="shared" si="46"/>
        <v>0</v>
      </c>
      <c r="H73" s="274">
        <f t="shared" si="47"/>
        <v>0</v>
      </c>
      <c r="I73" s="274">
        <f t="shared" si="48"/>
        <v>0</v>
      </c>
      <c r="J73" s="87">
        <f t="shared" si="48"/>
        <v>0</v>
      </c>
      <c r="K73" s="210">
        <f t="shared" si="48"/>
        <v>0</v>
      </c>
      <c r="L73" s="602">
        <f t="shared" si="48"/>
        <v>0</v>
      </c>
      <c r="M73" s="602">
        <f t="shared" si="49"/>
        <v>0</v>
      </c>
      <c r="N73" s="214">
        <f>SUM(P73:T73)</f>
        <v>0</v>
      </c>
      <c r="O73" s="214">
        <f>SUM(P73:T73)</f>
        <v>0</v>
      </c>
    </row>
    <row r="74" spans="1:15" ht="22.5" customHeight="1">
      <c r="A74" s="734"/>
      <c r="B74" s="734"/>
      <c r="C74" s="737"/>
      <c r="D74" s="90" t="s">
        <v>236</v>
      </c>
      <c r="E74" s="87">
        <f t="shared" si="45"/>
        <v>0</v>
      </c>
      <c r="F74" s="87">
        <f t="shared" si="46"/>
        <v>0</v>
      </c>
      <c r="G74" s="87">
        <f t="shared" si="46"/>
        <v>0</v>
      </c>
      <c r="H74" s="274">
        <f t="shared" si="47"/>
        <v>0</v>
      </c>
      <c r="I74" s="274">
        <f t="shared" si="48"/>
        <v>0</v>
      </c>
      <c r="J74" s="87">
        <f t="shared" si="48"/>
        <v>0</v>
      </c>
      <c r="K74" s="210">
        <f t="shared" si="48"/>
        <v>0</v>
      </c>
      <c r="L74" s="602">
        <f t="shared" si="48"/>
        <v>0</v>
      </c>
      <c r="M74" s="602">
        <f t="shared" si="49"/>
        <v>0</v>
      </c>
      <c r="N74" s="214">
        <f>SUM(P74:T74)</f>
        <v>0</v>
      </c>
      <c r="O74" s="214">
        <f>SUM(P74:T74)</f>
        <v>0</v>
      </c>
    </row>
    <row r="75" spans="1:15" ht="14.1" customHeight="1">
      <c r="A75" s="734"/>
      <c r="B75" s="734"/>
      <c r="C75" s="737"/>
      <c r="D75" s="90" t="s">
        <v>237</v>
      </c>
      <c r="E75" s="87">
        <f t="shared" si="45"/>
        <v>757.2</v>
      </c>
      <c r="F75" s="87">
        <v>235.7</v>
      </c>
      <c r="G75" s="87">
        <v>325</v>
      </c>
      <c r="H75" s="274">
        <v>196.5</v>
      </c>
      <c r="I75" s="274">
        <f t="shared" si="48"/>
        <v>0</v>
      </c>
      <c r="J75" s="87">
        <f t="shared" si="48"/>
        <v>0</v>
      </c>
      <c r="K75" s="210">
        <f t="shared" si="48"/>
        <v>0</v>
      </c>
      <c r="L75" s="602">
        <f t="shared" si="48"/>
        <v>0</v>
      </c>
      <c r="M75" s="602">
        <f t="shared" si="49"/>
        <v>0</v>
      </c>
      <c r="N75" s="214">
        <f>SUM(P75:T75)</f>
        <v>0</v>
      </c>
      <c r="O75" s="214">
        <f>SUM(P75:T75)</f>
        <v>0</v>
      </c>
    </row>
    <row r="76" spans="1:15" ht="15.4" customHeight="1">
      <c r="A76" s="734" t="s">
        <v>21</v>
      </c>
      <c r="B76" s="734" t="s">
        <v>31</v>
      </c>
      <c r="C76" s="738" t="s">
        <v>56</v>
      </c>
      <c r="D76" s="83" t="s">
        <v>139</v>
      </c>
      <c r="E76" s="94">
        <f t="shared" ref="E76:O76" si="50">E77</f>
        <v>581.1</v>
      </c>
      <c r="F76" s="94">
        <f t="shared" si="50"/>
        <v>60</v>
      </c>
      <c r="G76" s="94">
        <f t="shared" si="50"/>
        <v>60</v>
      </c>
      <c r="H76" s="367">
        <f t="shared" si="50"/>
        <v>50</v>
      </c>
      <c r="I76" s="94">
        <f t="shared" si="50"/>
        <v>60</v>
      </c>
      <c r="J76" s="94">
        <f t="shared" si="50"/>
        <v>31.1</v>
      </c>
      <c r="K76" s="213">
        <v>50</v>
      </c>
      <c r="L76" s="609">
        <f t="shared" si="50"/>
        <v>50</v>
      </c>
      <c r="M76" s="609">
        <f t="shared" si="50"/>
        <v>50</v>
      </c>
      <c r="N76" s="218">
        <f t="shared" si="50"/>
        <v>50</v>
      </c>
      <c r="O76" s="218">
        <f t="shared" si="50"/>
        <v>120</v>
      </c>
    </row>
    <row r="77" spans="1:15" ht="24.75" customHeight="1">
      <c r="A77" s="734"/>
      <c r="B77" s="734"/>
      <c r="C77" s="738"/>
      <c r="D77" s="85" t="s">
        <v>229</v>
      </c>
      <c r="E77" s="92">
        <f t="shared" ref="E77:N77" si="51">E79+E80+E81+E82+E83+E84+E85</f>
        <v>581.1</v>
      </c>
      <c r="F77" s="92">
        <f t="shared" si="51"/>
        <v>60</v>
      </c>
      <c r="G77" s="92">
        <f t="shared" si="51"/>
        <v>60</v>
      </c>
      <c r="H77" s="349">
        <f t="shared" si="51"/>
        <v>50</v>
      </c>
      <c r="I77" s="92">
        <f t="shared" si="51"/>
        <v>60</v>
      </c>
      <c r="J77" s="92">
        <f t="shared" si="51"/>
        <v>31.1</v>
      </c>
      <c r="K77" s="92">
        <v>50</v>
      </c>
      <c r="L77" s="33">
        <f t="shared" si="51"/>
        <v>50</v>
      </c>
      <c r="M77" s="33">
        <f t="shared" si="51"/>
        <v>50</v>
      </c>
      <c r="N77" s="92">
        <f t="shared" si="51"/>
        <v>50</v>
      </c>
      <c r="O77" s="92">
        <f t="shared" ref="O77" si="52">O79+O80+O81+O82+O83+O84+O85</f>
        <v>120</v>
      </c>
    </row>
    <row r="78" spans="1:15" ht="14.1" customHeight="1">
      <c r="A78" s="734"/>
      <c r="B78" s="734"/>
      <c r="C78" s="738"/>
      <c r="D78" s="86" t="s">
        <v>230</v>
      </c>
      <c r="E78" s="87"/>
      <c r="F78" s="88"/>
      <c r="G78" s="88"/>
      <c r="H78" s="273"/>
      <c r="I78" s="88"/>
      <c r="J78" s="88"/>
      <c r="K78" s="209"/>
      <c r="L78" s="192"/>
      <c r="M78" s="608"/>
      <c r="N78" s="233"/>
      <c r="O78" s="233"/>
    </row>
    <row r="79" spans="1:15" ht="22.5" customHeight="1">
      <c r="A79" s="734"/>
      <c r="B79" s="734"/>
      <c r="C79" s="738"/>
      <c r="D79" s="86" t="s">
        <v>231</v>
      </c>
      <c r="E79" s="92">
        <f>F79+G79+H79+I79+J79+K79+L79+M79+N79+O79</f>
        <v>581.1</v>
      </c>
      <c r="F79" s="92">
        <v>60</v>
      </c>
      <c r="G79" s="91">
        <v>60</v>
      </c>
      <c r="H79" s="366">
        <v>50</v>
      </c>
      <c r="I79" s="91">
        <v>60</v>
      </c>
      <c r="J79" s="91">
        <v>31.1</v>
      </c>
      <c r="K79" s="212">
        <v>50</v>
      </c>
      <c r="L79" s="589">
        <v>50</v>
      </c>
      <c r="M79" s="589">
        <v>50</v>
      </c>
      <c r="N79" s="348">
        <v>50</v>
      </c>
      <c r="O79" s="75">
        <v>120</v>
      </c>
    </row>
    <row r="80" spans="1:15" ht="14.1" customHeight="1">
      <c r="A80" s="734"/>
      <c r="B80" s="734"/>
      <c r="C80" s="738"/>
      <c r="D80" s="86" t="s">
        <v>232</v>
      </c>
      <c r="E80" s="92">
        <f t="shared" ref="E80:E85" si="53">F80+G80+H80+I80+J80+K80</f>
        <v>0</v>
      </c>
      <c r="F80" s="87">
        <f t="shared" ref="F80:G85" si="54">SUM(G80:L80)</f>
        <v>0</v>
      </c>
      <c r="G80" s="87">
        <f t="shared" si="54"/>
        <v>0</v>
      </c>
      <c r="H80" s="274">
        <f t="shared" ref="H80:H85" si="55">SUM(I80:N80)</f>
        <v>0</v>
      </c>
      <c r="I80" s="87">
        <f t="shared" ref="I80:J85" si="56">SUM(J80:O80)</f>
        <v>0</v>
      </c>
      <c r="J80" s="87">
        <f t="shared" si="56"/>
        <v>0</v>
      </c>
      <c r="K80" s="210">
        <v>0</v>
      </c>
      <c r="L80" s="602">
        <f t="shared" ref="L80:L85" si="57">SUM(M80:R80)</f>
        <v>0</v>
      </c>
      <c r="M80" s="602">
        <f t="shared" ref="M80:M85" si="58">SUM(N80:S80)</f>
        <v>0</v>
      </c>
      <c r="N80" s="214">
        <f t="shared" ref="N80:N85" si="59">SUM(P80:T80)</f>
        <v>0</v>
      </c>
      <c r="O80" s="214">
        <f t="shared" ref="O80:O85" si="60">SUM(P80:T80)</f>
        <v>0</v>
      </c>
    </row>
    <row r="81" spans="1:15" ht="14.1" customHeight="1">
      <c r="A81" s="734"/>
      <c r="B81" s="734"/>
      <c r="C81" s="738"/>
      <c r="D81" s="86" t="s">
        <v>233</v>
      </c>
      <c r="E81" s="92">
        <f t="shared" si="53"/>
        <v>0</v>
      </c>
      <c r="F81" s="87">
        <f t="shared" si="54"/>
        <v>0</v>
      </c>
      <c r="G81" s="87">
        <f t="shared" si="54"/>
        <v>0</v>
      </c>
      <c r="H81" s="274">
        <f t="shared" si="55"/>
        <v>0</v>
      </c>
      <c r="I81" s="87">
        <f t="shared" si="56"/>
        <v>0</v>
      </c>
      <c r="J81" s="87">
        <f t="shared" si="56"/>
        <v>0</v>
      </c>
      <c r="K81" s="210">
        <f>SUM(L81:Q81)</f>
        <v>0</v>
      </c>
      <c r="L81" s="602">
        <f t="shared" si="57"/>
        <v>0</v>
      </c>
      <c r="M81" s="602">
        <f t="shared" si="58"/>
        <v>0</v>
      </c>
      <c r="N81" s="214">
        <f t="shared" si="59"/>
        <v>0</v>
      </c>
      <c r="O81" s="214">
        <f t="shared" si="60"/>
        <v>0</v>
      </c>
    </row>
    <row r="82" spans="1:15" ht="24.75" customHeight="1">
      <c r="A82" s="734"/>
      <c r="B82" s="734"/>
      <c r="C82" s="738"/>
      <c r="D82" s="86" t="s">
        <v>239</v>
      </c>
      <c r="E82" s="92">
        <f t="shared" si="53"/>
        <v>0</v>
      </c>
      <c r="F82" s="87">
        <f t="shared" si="54"/>
        <v>0</v>
      </c>
      <c r="G82" s="87">
        <f t="shared" si="54"/>
        <v>0</v>
      </c>
      <c r="H82" s="274">
        <f t="shared" si="55"/>
        <v>0</v>
      </c>
      <c r="I82" s="87">
        <f t="shared" si="56"/>
        <v>0</v>
      </c>
      <c r="J82" s="87">
        <f t="shared" si="56"/>
        <v>0</v>
      </c>
      <c r="K82" s="210">
        <f>SUM(L82:Q82)</f>
        <v>0</v>
      </c>
      <c r="L82" s="602">
        <f t="shared" si="57"/>
        <v>0</v>
      </c>
      <c r="M82" s="602">
        <f t="shared" si="58"/>
        <v>0</v>
      </c>
      <c r="N82" s="214">
        <f t="shared" si="59"/>
        <v>0</v>
      </c>
      <c r="O82" s="214">
        <f t="shared" si="60"/>
        <v>0</v>
      </c>
    </row>
    <row r="83" spans="1:15" ht="24" customHeight="1">
      <c r="A83" s="734"/>
      <c r="B83" s="734"/>
      <c r="C83" s="738"/>
      <c r="D83" s="86" t="s">
        <v>235</v>
      </c>
      <c r="E83" s="92">
        <f t="shared" si="53"/>
        <v>0</v>
      </c>
      <c r="F83" s="87">
        <f t="shared" si="54"/>
        <v>0</v>
      </c>
      <c r="G83" s="87">
        <f t="shared" si="54"/>
        <v>0</v>
      </c>
      <c r="H83" s="274">
        <f t="shared" si="55"/>
        <v>0</v>
      </c>
      <c r="I83" s="87">
        <f t="shared" si="56"/>
        <v>0</v>
      </c>
      <c r="J83" s="87">
        <f t="shared" si="56"/>
        <v>0</v>
      </c>
      <c r="K83" s="210">
        <f>SUM(L83:Q83)</f>
        <v>0</v>
      </c>
      <c r="L83" s="602">
        <f t="shared" si="57"/>
        <v>0</v>
      </c>
      <c r="M83" s="602">
        <f t="shared" si="58"/>
        <v>0</v>
      </c>
      <c r="N83" s="214">
        <f t="shared" si="59"/>
        <v>0</v>
      </c>
      <c r="O83" s="214">
        <f t="shared" si="60"/>
        <v>0</v>
      </c>
    </row>
    <row r="84" spans="1:15" ht="23.25" customHeight="1">
      <c r="A84" s="734"/>
      <c r="B84" s="734"/>
      <c r="C84" s="738"/>
      <c r="D84" s="90" t="s">
        <v>236</v>
      </c>
      <c r="E84" s="92">
        <f t="shared" si="53"/>
        <v>0</v>
      </c>
      <c r="F84" s="87">
        <f t="shared" si="54"/>
        <v>0</v>
      </c>
      <c r="G84" s="87">
        <f t="shared" si="54"/>
        <v>0</v>
      </c>
      <c r="H84" s="274">
        <f t="shared" si="55"/>
        <v>0</v>
      </c>
      <c r="I84" s="87">
        <f t="shared" si="56"/>
        <v>0</v>
      </c>
      <c r="J84" s="87">
        <f t="shared" si="56"/>
        <v>0</v>
      </c>
      <c r="K84" s="210">
        <f>SUM(L84:Q84)</f>
        <v>0</v>
      </c>
      <c r="L84" s="602">
        <f t="shared" si="57"/>
        <v>0</v>
      </c>
      <c r="M84" s="602">
        <f t="shared" si="58"/>
        <v>0</v>
      </c>
      <c r="N84" s="214">
        <f t="shared" si="59"/>
        <v>0</v>
      </c>
      <c r="O84" s="214">
        <f t="shared" si="60"/>
        <v>0</v>
      </c>
    </row>
    <row r="85" spans="1:15" ht="14.1" customHeight="1">
      <c r="A85" s="734"/>
      <c r="B85" s="734"/>
      <c r="C85" s="738"/>
      <c r="D85" s="90" t="s">
        <v>237</v>
      </c>
      <c r="E85" s="92">
        <f t="shared" si="53"/>
        <v>0</v>
      </c>
      <c r="F85" s="87">
        <f t="shared" si="54"/>
        <v>0</v>
      </c>
      <c r="G85" s="87">
        <f t="shared" si="54"/>
        <v>0</v>
      </c>
      <c r="H85" s="274">
        <f t="shared" si="55"/>
        <v>0</v>
      </c>
      <c r="I85" s="87">
        <f t="shared" si="56"/>
        <v>0</v>
      </c>
      <c r="J85" s="87">
        <f t="shared" si="56"/>
        <v>0</v>
      </c>
      <c r="K85" s="210">
        <f>SUM(L85:Q85)</f>
        <v>0</v>
      </c>
      <c r="L85" s="602">
        <f t="shared" si="57"/>
        <v>0</v>
      </c>
      <c r="M85" s="602">
        <f t="shared" si="58"/>
        <v>0</v>
      </c>
      <c r="N85" s="214">
        <f t="shared" si="59"/>
        <v>0</v>
      </c>
      <c r="O85" s="214">
        <f t="shared" si="60"/>
        <v>0</v>
      </c>
    </row>
    <row r="86" spans="1:15" ht="15.4" customHeight="1">
      <c r="A86" s="734" t="s">
        <v>21</v>
      </c>
      <c r="B86" s="734" t="s">
        <v>240</v>
      </c>
      <c r="C86" s="735" t="s">
        <v>61</v>
      </c>
      <c r="D86" s="83" t="s">
        <v>139</v>
      </c>
      <c r="E86" s="84">
        <f t="shared" ref="E86:O86" si="61">E87</f>
        <v>200621.4</v>
      </c>
      <c r="F86" s="84">
        <f t="shared" si="61"/>
        <v>5636.3</v>
      </c>
      <c r="G86" s="84">
        <f t="shared" si="61"/>
        <v>5485.3</v>
      </c>
      <c r="H86" s="308">
        <f t="shared" si="61"/>
        <v>16319.1</v>
      </c>
      <c r="I86" s="84">
        <f t="shared" si="61"/>
        <v>20887.2</v>
      </c>
      <c r="J86" s="84">
        <f t="shared" si="61"/>
        <v>23347.9</v>
      </c>
      <c r="K86" s="208">
        <v>29064.2</v>
      </c>
      <c r="L86" s="601">
        <f t="shared" si="61"/>
        <v>24058</v>
      </c>
      <c r="M86" s="601">
        <f t="shared" si="61"/>
        <v>24058</v>
      </c>
      <c r="N86" s="215">
        <f t="shared" si="61"/>
        <v>24058</v>
      </c>
      <c r="O86" s="215">
        <f t="shared" si="61"/>
        <v>27707.4</v>
      </c>
    </row>
    <row r="87" spans="1:15" ht="28.5" customHeight="1">
      <c r="A87" s="734"/>
      <c r="B87" s="734"/>
      <c r="C87" s="736"/>
      <c r="D87" s="85" t="s">
        <v>229</v>
      </c>
      <c r="E87" s="87">
        <f>E89+E90+E91+E92+E93+E94+E95</f>
        <v>200621.4</v>
      </c>
      <c r="F87" s="87">
        <f t="shared" ref="F87:N87" si="62">F89+F90+F91+F92+F93+F94+F95</f>
        <v>5636.3</v>
      </c>
      <c r="G87" s="87">
        <v>5485.3</v>
      </c>
      <c r="H87" s="313">
        <f t="shared" si="62"/>
        <v>16319.1</v>
      </c>
      <c r="I87" s="87">
        <f t="shared" si="62"/>
        <v>20887.2</v>
      </c>
      <c r="J87" s="87">
        <f t="shared" si="62"/>
        <v>23347.9</v>
      </c>
      <c r="K87" s="210">
        <v>29064.2</v>
      </c>
      <c r="L87" s="602">
        <f t="shared" si="62"/>
        <v>24058</v>
      </c>
      <c r="M87" s="602">
        <f t="shared" si="62"/>
        <v>24058</v>
      </c>
      <c r="N87" s="214">
        <f t="shared" si="62"/>
        <v>24058</v>
      </c>
      <c r="O87" s="214">
        <f t="shared" ref="O87" si="63">O89+O90+O91+O92+O93+O94+O95</f>
        <v>27707.4</v>
      </c>
    </row>
    <row r="88" spans="1:15" ht="14.1" customHeight="1">
      <c r="A88" s="734"/>
      <c r="B88" s="734"/>
      <c r="C88" s="736"/>
      <c r="D88" s="86" t="s">
        <v>230</v>
      </c>
      <c r="E88" s="87"/>
      <c r="F88" s="88"/>
      <c r="G88" s="88"/>
      <c r="H88" s="368"/>
      <c r="I88" s="88"/>
      <c r="J88" s="88"/>
      <c r="K88" s="209"/>
      <c r="L88" s="580"/>
      <c r="M88" s="608"/>
      <c r="N88" s="233"/>
      <c r="O88" s="233"/>
    </row>
    <row r="89" spans="1:15" ht="25.5" customHeight="1">
      <c r="A89" s="734"/>
      <c r="B89" s="734"/>
      <c r="C89" s="736"/>
      <c r="D89" s="86" t="s">
        <v>231</v>
      </c>
      <c r="E89" s="87">
        <f>F89+G89+H89+I89+J89+K89+L89+M89+N89+O89</f>
        <v>200621.4</v>
      </c>
      <c r="F89" s="87">
        <v>5636.3</v>
      </c>
      <c r="G89" s="93">
        <v>5485.3</v>
      </c>
      <c r="H89" s="369">
        <v>16319.1</v>
      </c>
      <c r="I89" s="89">
        <v>20887.2</v>
      </c>
      <c r="J89" s="89">
        <v>23347.9</v>
      </c>
      <c r="K89" s="211">
        <v>29064.2</v>
      </c>
      <c r="L89" s="603">
        <v>24058</v>
      </c>
      <c r="M89" s="603">
        <v>24058</v>
      </c>
      <c r="N89" s="325">
        <v>24058</v>
      </c>
      <c r="O89" s="216">
        <v>27707.4</v>
      </c>
    </row>
    <row r="90" spans="1:15" ht="14.1" customHeight="1">
      <c r="A90" s="734"/>
      <c r="B90" s="734"/>
      <c r="C90" s="736"/>
      <c r="D90" s="86" t="s">
        <v>232</v>
      </c>
      <c r="E90" s="87">
        <f t="shared" ref="E90:E95" si="64">F90+G90+H90+I90+J90+K90</f>
        <v>0</v>
      </c>
      <c r="F90" s="88">
        <v>0</v>
      </c>
      <c r="G90" s="88">
        <v>0</v>
      </c>
      <c r="H90" s="273">
        <v>0</v>
      </c>
      <c r="I90" s="88">
        <v>0</v>
      </c>
      <c r="J90" s="88">
        <v>0</v>
      </c>
      <c r="K90" s="209">
        <v>0</v>
      </c>
      <c r="L90" s="192">
        <v>0</v>
      </c>
      <c r="M90" s="192">
        <v>0</v>
      </c>
      <c r="N90" s="217">
        <v>0</v>
      </c>
      <c r="O90" s="217">
        <v>0</v>
      </c>
    </row>
    <row r="91" spans="1:15" ht="14.1" customHeight="1">
      <c r="A91" s="734"/>
      <c r="B91" s="734"/>
      <c r="C91" s="736"/>
      <c r="D91" s="86" t="s">
        <v>233</v>
      </c>
      <c r="E91" s="87">
        <f t="shared" si="64"/>
        <v>0</v>
      </c>
      <c r="F91" s="87">
        <f t="shared" ref="F91:G95" si="65">SUM(G91:L91)</f>
        <v>0</v>
      </c>
      <c r="G91" s="87">
        <f t="shared" si="65"/>
        <v>0</v>
      </c>
      <c r="H91" s="274">
        <f t="shared" ref="H91:H95" si="66">SUM(I91:N91)</f>
        <v>0</v>
      </c>
      <c r="I91" s="87">
        <f t="shared" ref="I91:L95" si="67">SUM(J91:O91)</f>
        <v>0</v>
      </c>
      <c r="J91" s="87">
        <f t="shared" si="67"/>
        <v>0</v>
      </c>
      <c r="K91" s="210">
        <f t="shared" si="67"/>
        <v>0</v>
      </c>
      <c r="L91" s="602">
        <f t="shared" si="67"/>
        <v>0</v>
      </c>
      <c r="M91" s="602">
        <f t="shared" ref="M91:M95" si="68">SUM(N91:S91)</f>
        <v>0</v>
      </c>
      <c r="N91" s="214">
        <f>SUM(P91:T91)</f>
        <v>0</v>
      </c>
      <c r="O91" s="214">
        <f>SUM(P91:T91)</f>
        <v>0</v>
      </c>
    </row>
    <row r="92" spans="1:15" ht="24" customHeight="1">
      <c r="A92" s="734"/>
      <c r="B92" s="734"/>
      <c r="C92" s="736"/>
      <c r="D92" s="86" t="s">
        <v>239</v>
      </c>
      <c r="E92" s="87">
        <f t="shared" si="64"/>
        <v>0</v>
      </c>
      <c r="F92" s="87">
        <f t="shared" si="65"/>
        <v>0</v>
      </c>
      <c r="G92" s="87">
        <f t="shared" si="65"/>
        <v>0</v>
      </c>
      <c r="H92" s="274">
        <f t="shared" si="66"/>
        <v>0</v>
      </c>
      <c r="I92" s="87">
        <f t="shared" si="67"/>
        <v>0</v>
      </c>
      <c r="J92" s="87">
        <f t="shared" si="67"/>
        <v>0</v>
      </c>
      <c r="K92" s="210">
        <f t="shared" si="67"/>
        <v>0</v>
      </c>
      <c r="L92" s="602">
        <f t="shared" si="67"/>
        <v>0</v>
      </c>
      <c r="M92" s="602">
        <f t="shared" si="68"/>
        <v>0</v>
      </c>
      <c r="N92" s="214">
        <f>SUM(P92:T92)</f>
        <v>0</v>
      </c>
      <c r="O92" s="214">
        <f>SUM(P92:T92)</f>
        <v>0</v>
      </c>
    </row>
    <row r="93" spans="1:15" ht="25.35" customHeight="1">
      <c r="A93" s="734"/>
      <c r="B93" s="734"/>
      <c r="C93" s="736"/>
      <c r="D93" s="86" t="s">
        <v>235</v>
      </c>
      <c r="E93" s="87">
        <f t="shared" si="64"/>
        <v>0</v>
      </c>
      <c r="F93" s="87">
        <f t="shared" si="65"/>
        <v>0</v>
      </c>
      <c r="G93" s="87">
        <f t="shared" si="65"/>
        <v>0</v>
      </c>
      <c r="H93" s="274">
        <f t="shared" si="66"/>
        <v>0</v>
      </c>
      <c r="I93" s="87">
        <f t="shared" si="67"/>
        <v>0</v>
      </c>
      <c r="J93" s="87">
        <f t="shared" si="67"/>
        <v>0</v>
      </c>
      <c r="K93" s="210">
        <f t="shared" si="67"/>
        <v>0</v>
      </c>
      <c r="L93" s="602">
        <f t="shared" si="67"/>
        <v>0</v>
      </c>
      <c r="M93" s="602">
        <f t="shared" si="68"/>
        <v>0</v>
      </c>
      <c r="N93" s="214">
        <f>SUM(P93:T93)</f>
        <v>0</v>
      </c>
      <c r="O93" s="214">
        <f>SUM(P93:T93)</f>
        <v>0</v>
      </c>
    </row>
    <row r="94" spans="1:15" ht="24.75" customHeight="1">
      <c r="A94" s="734"/>
      <c r="B94" s="734"/>
      <c r="C94" s="736"/>
      <c r="D94" s="90" t="s">
        <v>236</v>
      </c>
      <c r="E94" s="87">
        <f t="shared" si="64"/>
        <v>0</v>
      </c>
      <c r="F94" s="87">
        <f t="shared" si="65"/>
        <v>0</v>
      </c>
      <c r="G94" s="87">
        <f t="shared" si="65"/>
        <v>0</v>
      </c>
      <c r="H94" s="274">
        <f t="shared" si="66"/>
        <v>0</v>
      </c>
      <c r="I94" s="87">
        <f t="shared" si="67"/>
        <v>0</v>
      </c>
      <c r="J94" s="87">
        <f t="shared" si="67"/>
        <v>0</v>
      </c>
      <c r="K94" s="210">
        <f t="shared" si="67"/>
        <v>0</v>
      </c>
      <c r="L94" s="602">
        <f t="shared" si="67"/>
        <v>0</v>
      </c>
      <c r="M94" s="602">
        <f t="shared" si="68"/>
        <v>0</v>
      </c>
      <c r="N94" s="214">
        <f>SUM(P94:T94)</f>
        <v>0</v>
      </c>
      <c r="O94" s="214">
        <f>SUM(P94:T94)</f>
        <v>0</v>
      </c>
    </row>
    <row r="95" spans="1:15" ht="14.1" customHeight="1">
      <c r="A95" s="734"/>
      <c r="B95" s="734"/>
      <c r="C95" s="729"/>
      <c r="D95" s="90" t="s">
        <v>237</v>
      </c>
      <c r="E95" s="87">
        <f t="shared" si="64"/>
        <v>0</v>
      </c>
      <c r="F95" s="87">
        <f t="shared" si="65"/>
        <v>0</v>
      </c>
      <c r="G95" s="87">
        <f t="shared" si="65"/>
        <v>0</v>
      </c>
      <c r="H95" s="274">
        <f t="shared" si="66"/>
        <v>0</v>
      </c>
      <c r="I95" s="87">
        <f t="shared" si="67"/>
        <v>0</v>
      </c>
      <c r="J95" s="87">
        <f t="shared" si="67"/>
        <v>0</v>
      </c>
      <c r="K95" s="210">
        <f t="shared" si="67"/>
        <v>0</v>
      </c>
      <c r="L95" s="602">
        <f t="shared" si="67"/>
        <v>0</v>
      </c>
      <c r="M95" s="602">
        <f t="shared" si="68"/>
        <v>0</v>
      </c>
      <c r="N95" s="214">
        <f>SUM(P95:T95)</f>
        <v>0</v>
      </c>
      <c r="O95" s="214">
        <f>SUM(P95:T95)</f>
        <v>0</v>
      </c>
    </row>
    <row r="96" spans="1:15" ht="12.95" customHeight="1"/>
    <row r="65541" ht="12.95" customHeight="1"/>
  </sheetData>
  <sheetProtection selectLockedCells="1" selectUnlockedCells="1"/>
  <mergeCells count="42">
    <mergeCell ref="L14:L15"/>
    <mergeCell ref="A16:A25"/>
    <mergeCell ref="B16:B25"/>
    <mergeCell ref="C16:C25"/>
    <mergeCell ref="M14:M15"/>
    <mergeCell ref="A26:A35"/>
    <mergeCell ref="B26:B35"/>
    <mergeCell ref="C26:C35"/>
    <mergeCell ref="A36:A45"/>
    <mergeCell ref="B36:B45"/>
    <mergeCell ref="C36:C45"/>
    <mergeCell ref="A46:A55"/>
    <mergeCell ref="B46:B55"/>
    <mergeCell ref="C46:C55"/>
    <mergeCell ref="A56:A65"/>
    <mergeCell ref="B56:B65"/>
    <mergeCell ref="C56:C65"/>
    <mergeCell ref="A86:A95"/>
    <mergeCell ref="B86:B95"/>
    <mergeCell ref="C86:C95"/>
    <mergeCell ref="A66:A75"/>
    <mergeCell ref="B66:B75"/>
    <mergeCell ref="C66:C75"/>
    <mergeCell ref="A76:A85"/>
    <mergeCell ref="B76:B85"/>
    <mergeCell ref="C76:C85"/>
    <mergeCell ref="E13:O13"/>
    <mergeCell ref="H2:L4"/>
    <mergeCell ref="H9:L9"/>
    <mergeCell ref="A11:K11"/>
    <mergeCell ref="A13:B14"/>
    <mergeCell ref="C13:C15"/>
    <mergeCell ref="D13:D15"/>
    <mergeCell ref="E14:E15"/>
    <mergeCell ref="F14:F15"/>
    <mergeCell ref="G14:G15"/>
    <mergeCell ref="H14:H15"/>
    <mergeCell ref="I14:I15"/>
    <mergeCell ref="J14:J15"/>
    <mergeCell ref="O14:O15"/>
    <mergeCell ref="K14:K15"/>
    <mergeCell ref="N14:N15"/>
  </mergeCells>
  <pageMargins left="0.59055118110236227" right="0.59055118110236227" top="0.78740157480314965" bottom="0.78740157480314965" header="0.51181102362204722" footer="0.31496062992125984"/>
  <pageSetup paperSize="9" scale="65" firstPageNumber="0" fitToHeight="0" orientation="landscape" horizontalDpi="300" verticalDpi="300" r:id="rId1"/>
  <headerFooter alignWithMargins="0">
    <oddFooter>&amp;C&amp;P</oddFooter>
  </headerFooter>
  <rowBreaks count="2" manualBreakCount="2">
    <brk id="36" max="14" man="1"/>
    <brk id="7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'1'!Область_печати</vt:lpstr>
      <vt:lpstr>'2'!Область_печати</vt:lpstr>
      <vt:lpstr>'3'!Область_печати</vt:lpstr>
      <vt:lpstr>'5'!Область_печати</vt:lpstr>
      <vt:lpstr>'6'!Область_печати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2022-10-25T04:51:36Z</dcterms:modified>
</cp:coreProperties>
</file>