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25" windowWidth="22695" windowHeight="9405"/>
  </bookViews>
  <sheets>
    <sheet name="Документ" sheetId="2" r:id="rId1"/>
  </sheets>
  <definedNames>
    <definedName name="_xlnm.Print_Titles" localSheetId="0">Документ!$8:$8</definedName>
  </definedNames>
  <calcPr calcId="145621"/>
</workbook>
</file>

<file path=xl/calcChain.xml><?xml version="1.0" encoding="utf-8"?>
<calcChain xmlns="http://schemas.openxmlformats.org/spreadsheetml/2006/main">
  <c r="E198" i="2" l="1"/>
  <c r="E184" i="2"/>
  <c r="E167" i="2"/>
  <c r="E142" i="2"/>
  <c r="E138" i="2"/>
  <c r="C9" i="2"/>
  <c r="D9" i="2"/>
  <c r="C198" i="2"/>
  <c r="D198" i="2"/>
  <c r="C137" i="2"/>
  <c r="D137" i="2"/>
  <c r="D136" i="2" s="1"/>
  <c r="C195" i="2"/>
  <c r="D195" i="2"/>
  <c r="C193" i="2"/>
  <c r="D193" i="2"/>
  <c r="C190" i="2"/>
  <c r="D190" i="2"/>
  <c r="C184" i="2"/>
  <c r="D184" i="2"/>
  <c r="C167" i="2"/>
  <c r="D167" i="2"/>
  <c r="C142" i="2"/>
  <c r="D142" i="2"/>
  <c r="C138" i="2"/>
  <c r="D138" i="2"/>
  <c r="C97" i="2"/>
  <c r="C68" i="2"/>
  <c r="C63" i="2"/>
  <c r="C59" i="2"/>
  <c r="C55" i="2"/>
  <c r="C47" i="2"/>
  <c r="C44" i="2"/>
  <c r="C41" i="2"/>
  <c r="C38" i="2"/>
  <c r="C31" i="2"/>
  <c r="C25" i="2"/>
  <c r="C20" i="2"/>
  <c r="C10" i="2"/>
  <c r="D97" i="2"/>
  <c r="D68" i="2"/>
  <c r="D63" i="2"/>
  <c r="D59" i="2"/>
  <c r="D55" i="2"/>
  <c r="D47" i="2"/>
  <c r="D44" i="2"/>
  <c r="D41" i="2"/>
  <c r="D38" i="2"/>
  <c r="D31" i="2"/>
  <c r="D25" i="2"/>
  <c r="D20" i="2"/>
  <c r="D10" i="2"/>
</calcChain>
</file>

<file path=xl/sharedStrings.xml><?xml version="1.0" encoding="utf-8"?>
<sst xmlns="http://schemas.openxmlformats.org/spreadsheetml/2006/main" count="387" uniqueCount="310">
  <si>
    <t>за период с 01.01.2024г. по 31.12.2024г.</t>
  </si>
  <si>
    <t>Единица измерения: тыс.руб.</t>
  </si>
  <si>
    <t>Код бюджетной классификации</t>
  </si>
  <si>
    <t xml:space="preserve">Наименование </t>
  </si>
  <si>
    <t>Уточненный план</t>
  </si>
  <si>
    <t>Исполнение</t>
  </si>
  <si>
    <t>% исполнения к уточненному плану</t>
  </si>
  <si>
    <t>1</t>
  </si>
  <si>
    <t>2</t>
  </si>
  <si>
    <t>3</t>
  </si>
  <si>
    <t>4</t>
  </si>
  <si>
    <t>5</t>
  </si>
  <si>
    <t>00010000000000000000</t>
  </si>
  <si>
    <t>НАЛОГОВЫЕ И НЕНАЛОГОВЫЕ ДОХОДЫ</t>
  </si>
  <si>
    <t>00010100000000000000</t>
  </si>
  <si>
    <t>НАЛОГИ НА ПРИБЫЛЬ, ДОХОДЫ</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</si>
  <si>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</si>
  <si>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</si>
  <si>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</si>
  <si>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в виде дивидендов от долевого участия в деятельности организаций</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</si>
  <si>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</si>
  <si>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</si>
  <si>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</si>
  <si>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</si>
  <si>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не являющимися налоговыми резидентами Российской Федерации</t>
  </si>
  <si>
    <t>00010102040010000110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</si>
  <si>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</si>
  <si>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00010102080010000110</t>
  </si>
  <si>
    <t>Налог на доходы физических лиц части суммы налога, превышающей 650 000 рублей, относящейся к части налоговой базы, превышающей 5 000 000 рублей</t>
  </si>
  <si>
    <t>00010102130010000110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</si>
  <si>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</si>
  <si>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</si>
  <si>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</si>
  <si>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</si>
  <si>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</si>
  <si>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</si>
  <si>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</si>
  <si>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</si>
  <si>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</si>
  <si>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</si>
  <si>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</si>
  <si>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</si>
  <si>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</si>
  <si>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</si>
  <si>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Налог, взимаемый с налогоплательщиков, выбравших в качестве объекта налогообложения доходы</t>
  </si>
  <si>
    <t>00010501021010000110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</si>
  <si>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</si>
  <si>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00010502010020000110</t>
  </si>
  <si>
    <t>Единый налог на вмененный доход для отдельных видов деятельности</t>
  </si>
  <si>
    <t>00010503010010000110</t>
  </si>
  <si>
    <t>Единый сельскохозяйственный налог</t>
  </si>
  <si>
    <t>00010504060020000110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</si>
  <si>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</si>
  <si>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</si>
  <si>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</si>
  <si>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</si>
  <si>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</si>
  <si>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</si>
  <si>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00010606032140000110</t>
  </si>
  <si>
    <t>Земельный налог с организаций, обладающих земельным участком,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</si>
  <si>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</si>
  <si>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00010606042140000110</t>
  </si>
  <si>
    <t>Земельный налог с физических лиц, обладающих земельным участком, расположенным в границах муниципальных округов</t>
  </si>
  <si>
    <t>Земельный налог с физических лиц,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</si>
  <si>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00010700000000000000</t>
  </si>
  <si>
    <t>НАЛОГИ, СБОРЫ И РЕГУЛЯРНЫЕ ПЛАТЕЖИ ЗА ПОЛЬЗОВАНИЕ ПРИРОДНЫМИ РЕСУРСАМИ</t>
  </si>
  <si>
    <t>00010701020010000110</t>
  </si>
  <si>
    <t>Налог на добычу общераспространенных полезных ископаемых</t>
  </si>
  <si>
    <t>Налог на добычу общераспространенных полезных ископаемых*</t>
  </si>
  <si>
    <t>00010800000000000000</t>
  </si>
  <si>
    <t>ГОСУДАРСТВЕННАЯ ПОШЛИНА</t>
  </si>
  <si>
    <t>00010803010010000110</t>
  </si>
  <si>
    <t>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</si>
  <si>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</si>
  <si>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00010900000000000000</t>
  </si>
  <si>
    <t>ЗАДОЛЖЕННОСТЬ И ПЕРЕРАСЧЕТЫ ПО ОТМЕНЕННЫМ НАЛОГАМ, СБОРАМ И ИНЫМ ОБЯЗАТЕЛЬНЫМ ПЛАТЕЖАМ</t>
  </si>
  <si>
    <t>00010901020140000110</t>
  </si>
  <si>
    <t>Налог на прибыль организаций, зачислявшийся до 1 января 2005 года в местные бюджеты, мобилизуемый на территориях муниципальных округов</t>
  </si>
  <si>
    <t>00010904052140000110</t>
  </si>
  <si>
    <t>Земельный налог (по обязательствам, возникшим до 1 января 2006 года), мобилизуемый на территориях муниципальных округов</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</si>
  <si>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</si>
  <si>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</si>
  <si>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</si>
  <si>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</si>
  <si>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</si>
  <si>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</si>
  <si>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00011105034140000120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</si>
  <si>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</si>
  <si>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00011105074140000120</t>
  </si>
  <si>
    <t>Доходы от сдачи в аренду имущества, составляющего казну муниципальных округов (за исключением земельных участков)</t>
  </si>
  <si>
    <t>00011105312140000120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</si>
  <si>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</si>
  <si>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</si>
  <si>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(нестационарные торговые объекты)</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</si>
  <si>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казенных)(плата за наем))</t>
  </si>
  <si>
    <t>00011200000000000000</t>
  </si>
  <si>
    <t>ПЛАТЕЖИ ПРИ ПОЛЬЗОВАНИИ ПРИРОДНЫМИ РЕСУРСАМИ</t>
  </si>
  <si>
    <t>00011201010010000120</t>
  </si>
  <si>
    <t>Плата за выбросы загрязняющих веществ в атмосферный воздух стационарными объектами</t>
  </si>
  <si>
    <t>00011201030010000120</t>
  </si>
  <si>
    <t>Плата за сбросы загрязняющих веществ в водные объекты</t>
  </si>
  <si>
    <t>00011201041010000120</t>
  </si>
  <si>
    <t>Плата за размещение отходов производства</t>
  </si>
  <si>
    <t>00011300000000000000</t>
  </si>
  <si>
    <t>ДОХОДЫ ОТ ОКАЗАНИЯ ПЛАТНЫХ УСЛУГ И КОМПЕНСАЦИИ ЗАТРАТ ГОСУДАРСТВА</t>
  </si>
  <si>
    <t>00011301994140000130</t>
  </si>
  <si>
    <t>Прочие доходы от оказания платных услуг (работ) получателями средств бюджетов муниципальных округов</t>
  </si>
  <si>
    <t>00011302064140000130</t>
  </si>
  <si>
    <t>Доходы, поступающие в порядке возмещения расходов, понесенных в связи с эксплуатацией имущества муниципальных округов</t>
  </si>
  <si>
    <t>00011302994140000130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</si>
  <si>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</si>
  <si>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</si>
  <si>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</si>
  <si>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</si>
  <si>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</si>
  <si>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</si>
  <si>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</si>
  <si>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00011406024140000430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</si>
  <si>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</si>
  <si>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00011406312140000430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</si>
  <si>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</si>
  <si>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</si>
  <si>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</si>
  <si>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</si>
  <si>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</si>
  <si>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</si>
  <si>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</si>
  <si>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</si>
  <si>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</si>
  <si>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</si>
  <si>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</si>
  <si>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</si>
  <si>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</si>
  <si>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</si>
  <si>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00011601133010000140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</si>
  <si>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</si>
  <si>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00011601143010000140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</si>
  <si>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</si>
  <si>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</si>
  <si>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</si>
  <si>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</si>
  <si>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00011601173010000140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</si>
  <si>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</si>
  <si>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</si>
  <si>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</si>
  <si>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</si>
  <si>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</si>
  <si>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</si>
  <si>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</si>
  <si>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</si>
  <si>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</si>
  <si>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</si>
  <si>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</si>
  <si>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</si>
  <si>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</si>
  <si>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</si>
  <si>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</si>
  <si>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</si>
  <si>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00011607090140000140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</si>
  <si>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</si>
  <si>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00011610031140000140</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</si>
  <si>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</si>
  <si>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00011610123010000140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</si>
  <si>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</si>
  <si>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</si>
  <si>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</si>
  <si>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</si>
  <si>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ПРОЧИЕ НЕНАЛОГОВЫЕ ДОХОДЫ</t>
  </si>
  <si>
    <t>00011705040140000180</t>
  </si>
  <si>
    <t>Прочие неналоговые доходы бюджетов муниципальных округов</t>
  </si>
  <si>
    <t>00011714020140000150</t>
  </si>
  <si>
    <t>Средства самообложения граждан, зачисляемые в бюджеты муниципальных округов</t>
  </si>
  <si>
    <t>00011715020140000150</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</si>
  <si>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детской и спортивной площадки в д. Яголуд"</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</si>
  <si>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детской площадки в д. Уе-Докья"</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</si>
  <si>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зоны отдыха в д. Большое Волково"</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</si>
  <si>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зоны отдыха в с. Каменный Ключ"</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</si>
  <si>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парка с. Брызгалово 2 этап"</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</si>
  <si>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пешеходной дорожки пер.Гагарина с.Вавож"</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</si>
  <si>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пешеходной дорожки ул. Победы"</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</si>
  <si>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площадки для отдыха населения с. Волипельга 2 этап"</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</si>
  <si>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родника в д. Старое Жуё (2 этап)"</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</si>
  <si>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"Ремонт Вавожской центральной районной библиотеки"</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</si>
  <si>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"Ремонт дороги по ул.Луговая с.Вавож"</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</si>
  <si>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детской школы искусств с.Нюрдор-Котья"</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</si>
  <si>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Жуе-Можгинского СК"</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</si>
  <si>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здания Вавожского краеведческого музея"</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</si>
  <si>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здания Вавожского РДК"</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</si>
  <si>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здания Центра декоративно-прикладного искусства и ремесел"</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</si>
  <si>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МБУ ДО "Вавожская ДШИ имени В.П.Винокурова"</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</si>
  <si>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"Устройство сети уличного освещения по ул.Победы"</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</si>
  <si>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 Текущий ремонт здания Центра декоративно-прикладного искусства и ремесел"</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</si>
  <si>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детской и спортивной площадки в д. Яголуд"</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</si>
  <si>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детской площадки в д. Уе-Докья"</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</si>
  <si>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зоны отдыха в д. Большое Волково"</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</si>
  <si>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зоны отдыха в с. Каменный Ключ"</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</si>
  <si>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парка с. Брызгалово 2 этап"</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</si>
  <si>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пешеходной дорожки пер.Гагарина с.Вавож"</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</si>
  <si>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пешеходной дорожки ул. Победы"</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</si>
  <si>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площадки для отдыха населения с. Волипельга 2 этап"</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</si>
  <si>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родника в д. Старое Жуё (2 этап)"</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</si>
  <si>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"Ремонт Вавожской центральной районной библиотеки"</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</si>
  <si>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"Ремонт дороги по ул.Луговая с.Вавож"</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</si>
  <si>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детской школы искусств с.Нюрдор-Котья"</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</si>
  <si>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Жуе-Можгинского СК"</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</si>
  <si>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здания Вавожского краеведческого музея"</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</si>
  <si>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здания Вавожского РДК"</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</si>
  <si>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МБУ ДО "Вавожская ДШИ имени В.П.Винокурова"</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</si>
  <si>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"Устройство сети уличного освещения по ул.Победы"</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</si>
  <si>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</si>
  <si>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</si>
  <si>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</si>
  <si>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</si>
  <si>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</si>
  <si>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Дотации бюджетам муниципальных округов на выравнивание бюджетной обеспеченности из бюджета субъекта Российской Федерации</t>
  </si>
  <si>
    <t>00020215002140000150</t>
  </si>
  <si>
    <t>Дотации бюджетам муниципальных округов на поддержку мер по обеспечению сбалансированности бюджетов</t>
  </si>
  <si>
    <t>00020219999140000150</t>
  </si>
  <si>
    <t>Прочие дотации бюджетам муниципальных округов</t>
  </si>
  <si>
    <t>00020220077140000150</t>
  </si>
  <si>
    <t>Субсидии бюджетам муниципальных округов на софинансирование капитальных вложений в объекты муниципальной собственности</t>
  </si>
  <si>
    <t>00020225065140000150</t>
  </si>
  <si>
    <t>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t>
  </si>
  <si>
    <t>00020225098140000150</t>
  </si>
  <si>
    <t>Субсидии бюджетам муниципальных округов на обновление материально - 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</si>
  <si>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00020225116140000150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</si>
  <si>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</si>
  <si>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00020225304140000150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</si>
  <si>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</si>
  <si>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00020225467140000150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</si>
  <si>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</si>
  <si>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</si>
  <si>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Субсидии бюджетам муниципальных округов на реализацию мероприятий по обеспечению жильем молодых семей</t>
  </si>
  <si>
    <t>00020225511140000150</t>
  </si>
  <si>
    <t>Субсидии бюджетам муниципальных округов на проведение комплексных кадастровых работ</t>
  </si>
  <si>
    <t>00020225519140000150</t>
  </si>
  <si>
    <t>Субсидия бюджетам муниципальных округов на поддержку отрасли культуры</t>
  </si>
  <si>
    <t>00020225555140000150</t>
  </si>
  <si>
    <t>Субсидии бюджетам муниципальных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</si>
  <si>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00020225576140000150</t>
  </si>
  <si>
    <t>Субсидии бюджетам муниципальных округов на обеспечение комплексного развития сельских территорий</t>
  </si>
  <si>
    <t>00020225599140000150</t>
  </si>
  <si>
    <t>Субсидии бюджетам муниципальных округов на подготовку проектов межевания земельных участков и на проведение кадастровых работ</t>
  </si>
  <si>
    <t>00020225750140000150</t>
  </si>
  <si>
    <t>Субсидии бюджетам муниципальных округов на реализацию мероприятий по модернизации школьных систем образования</t>
  </si>
  <si>
    <t>00020227576140000150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</si>
  <si>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</si>
  <si>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00020229999140000150</t>
  </si>
  <si>
    <t>Прочие субсидии бюджетам муниципальных округов</t>
  </si>
  <si>
    <t>Субсидии бюджетам муниципальных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</si>
  <si>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муниципальных округов на организацию питания обучающихся муниципальных общеобразовательных организаций, находящихся на территории Удмуртской Республики</t>
  </si>
  <si>
    <t>Субсидии бюджетам муниципальных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</si>
  <si>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Субсидии бюджетам муниципальных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</si>
  <si>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</si>
  <si>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бюджетам муниципальных округов на реализацию мероприятий муниципальных программ в области энергосбережения и повышения энергетической эффективности</t>
  </si>
  <si>
    <t>Субсидии бюджетам муниципальных округов на реализацию мероприятий по организации отдыха детей в каникулярное время</t>
  </si>
  <si>
    <t>Субсидии бюджетам муниципальных округов на содержание автомобильных дорог местного значения и искусственных сооружений на них, по которым проходят маршруты школьных автобусов</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</si>
  <si>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</si>
  <si>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00020230024140000150</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</si>
  <si>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</si>
  <si>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</si>
  <si>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</si>
  <si>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осуществление отдельных государственных полномочий по созданию и организации деятельности административных комиссий</t>
  </si>
  <si>
    <t>Субвенции бюджетам муниципальных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</si>
  <si>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</si>
  <si>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</si>
  <si>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</si>
  <si>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</si>
  <si>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</si>
  <si>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</si>
  <si>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</si>
  <si>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00020230029140000150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</si>
  <si>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</si>
  <si>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</si>
  <si>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</si>
  <si>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</si>
  <si>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</si>
  <si>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00020235930140000150</t>
  </si>
  <si>
    <t>Субвенции бюджетам муниципальных округов на государственную регистрацию актов гражданского состояния</t>
  </si>
  <si>
    <t>00020245050140000150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</si>
  <si>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</si>
  <si>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</si>
  <si>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</si>
  <si>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</si>
  <si>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</si>
  <si>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00020245393140000150</t>
  </si>
  <si>
    <t>Межбюджетные трансферты, передаваемые бюджетам муниципальных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</si>
  <si>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00020249999140000150</t>
  </si>
  <si>
    <t>Прочие межбюджетные трансферты, передаваемые бюджетам муниципальных округов</t>
  </si>
  <si>
    <t>00020700000000000000</t>
  </si>
  <si>
    <t>ПРОЧИЕ БЕЗВОЗМЕЗДНЫЕ ПОСТУПЛЕНИЯ</t>
  </si>
  <si>
    <t>00020704020140000150</t>
  </si>
  <si>
    <t>Поступления от денежных пожертвований, предоставляемых физическими лицами получателям средств бюджетов муниципальных округов</t>
  </si>
  <si>
    <t>00020704050140000150</t>
  </si>
  <si>
    <t>Прочие безвозмездные поступления в бюджеты муниципальных округов</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</si>
  <si>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</si>
  <si>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</si>
  <si>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00021804010140000150</t>
  </si>
  <si>
    <t>Доходы бюджетов муниципальных округов от возврата бюджетными учреждениями остатков субсидий прошлых лет</t>
  </si>
  <si>
    <t>00021900000000000000</t>
  </si>
  <si>
    <t>ВОЗВРАТ ОСТАТКОВ СУБСИДИЙ, СУБВЕНЦИЙ И ИНЫХ МЕЖБЮДЖЕТНЫХ ТРАНСФЕРТОВ, ИМЕЮЩИХ ЦЕЛЕВОЕ НАЗНАЧЕНИЕ, ПРОШЛЫХ ЛЕТ</t>
  </si>
  <si>
    <t>00021960010140000150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</si>
  <si>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</si>
  <si>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Итого:</t>
  </si>
  <si>
    <t>Анализ</t>
  </si>
  <si>
    <t>исполнения бюджета по доходам муниципального образования "Муниципальный округ Вавожский район Удмуртской Республики"</t>
  </si>
  <si>
    <t>Дотации</t>
  </si>
  <si>
    <t>Субсидии</t>
  </si>
  <si>
    <t>Субвенции</t>
  </si>
  <si>
    <t>Межбюджетные трансферты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</si>
</sst>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
  </numFmts>
  <fonts count="11" x14ac:knownFonts="1">
    <font>
      <sz val="11"/>
      <name val="Calibri"/>
      <family val="2"/>
      <scheme val="minor"/>
    </font>
    <font>
      <b/>
      <sz val="12"/>
      <color rgb="FF000000"/>
      <name val="Arial"/>
    </font>
    <font>
      <sz val="10"/>
      <color rgb="FF000000"/>
      <name val="Arial"/>
    </font>
    <font>
      <b/>
      <sz val="10"/>
      <color rgb="FF000000"/>
      <name val="Arial"/>
    </font>
    <font>
      <b/>
      <sz val="11"/>
      <color rgb="FF000000"/>
      <name val="Arial"/>
    </font>
    <font>
      <sz val="10"/>
      <color rgb="FF000000"/>
      <name val="Arial Cyr"/>
    </font>
    <font>
      <sz val="10"/>
      <color rgb="FF000000"/>
      <name val="Arial"/>
    </font>
    <font>
      <sz val="11"/>
      <name val="Calibri"/>
      <family val="2"/>
      <scheme val="minor"/>
    </font>
    <font>
      <b/>
      <sz val="10"/>
      <color rgb="FF000000"/>
      <name val="Arial"/>
      <family val="2"/>
      <charset val="204"/>
    </font>
    <font>
      <sz val="10"/>
      <color rgb="FF000000"/>
      <name val="Arial"/>
      <family val="2"/>
      <charset val="204"/>
    </font>
    <font>
      <b/>
      <sz val="11"/>
      <color rgb="FF000000"/>
      <name val="Arial"/>
      <family val="2"/>
      <charset val="204"/>
    </font>
  </fonts>
  <fills count="6">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s>
  <borders count="30">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BFBFBF"/>
      </left>
      <right/>
      <top/>
      <bottom/>
      <diagonal/>
    </border>
    <border>
      <left/>
      <right style="thin">
        <color rgb="FFBFBFBF"/>
      </right>
      <top/>
      <bottom/>
      <diagonal/>
    </border>
  </borders>
  <cellStyleXfs count="44">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164" fontId="4" fillId="2" borderId="9">
      <alignment horizontal="right" vertical="top" shrinkToFit="1"/>
    </xf>
    <xf numFmtId="165" fontId="4" fillId="2" borderId="10">
      <alignment horizontal="right" vertical="top" shrinkToFit="1"/>
    </xf>
    <xf numFmtId="49" fontId="3" fillId="3" borderId="11">
      <alignment horizontal="center" vertical="top" shrinkToFit="1"/>
    </xf>
    <xf numFmtId="0" fontId="3" fillId="3" borderId="12">
      <alignment horizontal="left" vertical="top" wrapText="1"/>
    </xf>
    <xf numFmtId="164" fontId="3" fillId="3" borderId="12">
      <alignment horizontal="right" vertical="top" shrinkToFit="1"/>
    </xf>
    <xf numFmtId="165" fontId="3" fillId="3" borderId="13">
      <alignment horizontal="right" vertical="top" shrinkToFit="1"/>
    </xf>
    <xf numFmtId="49" fontId="3" fillId="4" borderId="14">
      <alignment horizontal="center" vertical="top" shrinkToFit="1"/>
    </xf>
    <xf numFmtId="0" fontId="3" fillId="4" borderId="15">
      <alignment horizontal="left" vertical="top" wrapText="1"/>
    </xf>
    <xf numFmtId="164" fontId="3" fillId="4" borderId="15">
      <alignment horizontal="right" vertical="top" shrinkToFit="1"/>
    </xf>
    <xf numFmtId="165" fontId="3" fillId="4" borderId="16">
      <alignment horizontal="right" vertical="top" shrinkToFit="1"/>
    </xf>
    <xf numFmtId="49" fontId="5" fillId="0" borderId="14">
      <alignment horizontal="center" vertical="top" shrinkToFit="1"/>
    </xf>
    <xf numFmtId="0" fontId="2" fillId="0" borderId="15">
      <alignment horizontal="left" vertical="top" wrapText="1"/>
    </xf>
    <xf numFmtId="164" fontId="2" fillId="0" borderId="15">
      <alignment horizontal="right" vertical="top" shrinkToFit="1"/>
    </xf>
    <xf numFmtId="165" fontId="6" fillId="0" borderId="16">
      <alignment horizontal="right" vertical="top" shrinkToFit="1"/>
    </xf>
    <xf numFmtId="0" fontId="2" fillId="0" borderId="17"/>
    <xf numFmtId="0" fontId="2" fillId="0" borderId="18"/>
    <xf numFmtId="0" fontId="2" fillId="0" borderId="19"/>
    <xf numFmtId="0" fontId="4" fillId="5" borderId="20"/>
    <xf numFmtId="0" fontId="4" fillId="5" borderId="21"/>
    <xf numFmtId="164" fontId="4" fillId="5" borderId="21">
      <alignment horizontal="right" shrinkToFit="1"/>
    </xf>
    <xf numFmtId="165" fontId="4" fillId="5" borderId="22">
      <alignment horizontal="right" shrinkToFit="1"/>
    </xf>
    <xf numFmtId="0" fontId="2" fillId="0" borderId="23"/>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4" fontId="4" fillId="5" borderId="21">
      <alignment horizontal="right" shrinkToFit="1"/>
    </xf>
    <xf numFmtId="4" fontId="4" fillId="2" borderId="9">
      <alignment horizontal="right" vertical="top" shrinkToFit="1"/>
    </xf>
    <xf numFmtId="4" fontId="3" fillId="3" borderId="12">
      <alignment horizontal="right" vertical="top" shrinkToFit="1"/>
    </xf>
    <xf numFmtId="4" fontId="3" fillId="4" borderId="15">
      <alignment horizontal="right" vertical="top" shrinkToFit="1"/>
    </xf>
    <xf numFmtId="4" fontId="2" fillId="0" borderId="15">
      <alignment horizontal="right" vertical="top" shrinkToFit="1"/>
    </xf>
  </cellStyleXfs>
  <cellXfs count="38">
    <xf numFmtId="0" fontId="0" fillId="0" borderId="0" xfId="0"/>
    <xf numFmtId="0" fontId="0" fillId="0" borderId="0" xfId="0" applyProtection="1">
      <protection locked="0"/>
    </xf>
    <xf numFmtId="0" fontId="2" fillId="0" borderId="1" xfId="32" applyNumberFormat="1" applyBorder="1" applyProtection="1"/>
    <xf numFmtId="0" fontId="4" fillId="0" borderId="24" xfId="28" applyNumberFormat="1" applyFill="1" applyBorder="1" applyProtection="1"/>
    <xf numFmtId="0" fontId="4" fillId="0" borderId="25" xfId="29" applyNumberFormat="1" applyFill="1" applyBorder="1" applyProtection="1"/>
    <xf numFmtId="164" fontId="4" fillId="0" borderId="25" xfId="30" applyNumberFormat="1" applyFill="1" applyBorder="1" applyProtection="1">
      <alignment horizontal="right" shrinkToFit="1"/>
    </xf>
    <xf numFmtId="0" fontId="2" fillId="0" borderId="28" xfId="25" applyNumberFormat="1" applyBorder="1" applyProtection="1"/>
    <xf numFmtId="0" fontId="2" fillId="0" borderId="1" xfId="26" applyNumberFormat="1" applyBorder="1" applyProtection="1"/>
    <xf numFmtId="0" fontId="2" fillId="0" borderId="29" xfId="27" applyNumberFormat="1" applyBorder="1" applyProtection="1"/>
    <xf numFmtId="49" fontId="3" fillId="0" borderId="27" xfId="3" applyNumberFormat="1" applyBorder="1" applyProtection="1">
      <alignment horizontal="center" vertical="center" wrapText="1"/>
    </xf>
    <xf numFmtId="49" fontId="3" fillId="0" borderId="27" xfId="4" applyNumberFormat="1" applyBorder="1" applyProtection="1">
      <alignment horizontal="center" vertical="center" wrapText="1"/>
    </xf>
    <xf numFmtId="49" fontId="3" fillId="0" borderId="27" xfId="5" applyNumberFormat="1" applyBorder="1" applyProtection="1">
      <alignment horizontal="center" vertical="center" wrapText="1"/>
    </xf>
    <xf numFmtId="49" fontId="3" fillId="0" borderId="27" xfId="6" applyNumberFormat="1" applyBorder="1" applyProtection="1">
      <alignment horizontal="center" vertical="center" wrapText="1"/>
    </xf>
    <xf numFmtId="49" fontId="3" fillId="0" borderId="27" xfId="7" applyNumberFormat="1" applyBorder="1" applyProtection="1">
      <alignment horizontal="center" vertical="center" wrapText="1"/>
    </xf>
    <xf numFmtId="49" fontId="3" fillId="0" borderId="27" xfId="8" applyNumberFormat="1" applyBorder="1" applyProtection="1">
      <alignment horizontal="center" vertical="center" wrapText="1"/>
    </xf>
    <xf numFmtId="49" fontId="4" fillId="0" borderId="27" xfId="9" applyNumberFormat="1" applyFill="1" applyBorder="1" applyProtection="1">
      <alignment horizontal="center" vertical="top" shrinkToFit="1"/>
    </xf>
    <xf numFmtId="0" fontId="4" fillId="0" borderId="27" xfId="10" applyNumberFormat="1" applyFill="1" applyBorder="1" applyProtection="1">
      <alignment horizontal="left" vertical="top" wrapText="1"/>
    </xf>
    <xf numFmtId="164" fontId="4" fillId="0" borderId="27" xfId="11" applyNumberFormat="1" applyFill="1" applyBorder="1" applyProtection="1">
      <alignment horizontal="right" vertical="top" shrinkToFit="1"/>
    </xf>
    <xf numFmtId="165" fontId="4" fillId="0" borderId="27" xfId="12" applyNumberFormat="1" applyFill="1" applyBorder="1" applyProtection="1">
      <alignment horizontal="right" vertical="top" shrinkToFit="1"/>
    </xf>
    <xf numFmtId="49" fontId="3" fillId="0" borderId="27" xfId="13" applyNumberFormat="1" applyFill="1" applyBorder="1" applyProtection="1">
      <alignment horizontal="center" vertical="top" shrinkToFit="1"/>
    </xf>
    <xf numFmtId="0" fontId="3" fillId="0" borderId="27" xfId="14" applyNumberFormat="1" applyFill="1" applyBorder="1" applyProtection="1">
      <alignment horizontal="left" vertical="top" wrapText="1"/>
    </xf>
    <xf numFmtId="164" fontId="3" fillId="0" borderId="27" xfId="15" applyNumberFormat="1" applyFill="1" applyBorder="1" applyProtection="1">
      <alignment horizontal="right" vertical="top" shrinkToFit="1"/>
    </xf>
    <xf numFmtId="165" fontId="3" fillId="0" borderId="27" xfId="16" applyNumberFormat="1" applyFill="1" applyBorder="1" applyProtection="1">
      <alignment horizontal="right" vertical="top" shrinkToFit="1"/>
    </xf>
    <xf numFmtId="49" fontId="5" fillId="0" borderId="27" xfId="21" applyNumberFormat="1" applyBorder="1" applyProtection="1">
      <alignment horizontal="center" vertical="top" shrinkToFit="1"/>
    </xf>
    <xf numFmtId="0" fontId="2" fillId="0" borderId="27" xfId="22" applyNumberFormat="1" applyBorder="1" applyProtection="1">
      <alignment horizontal="left" vertical="top" wrapText="1"/>
    </xf>
    <xf numFmtId="164" fontId="2" fillId="0" borderId="27" xfId="23" applyNumberFormat="1" applyBorder="1" applyProtection="1">
      <alignment horizontal="right" vertical="top" shrinkToFit="1"/>
    </xf>
    <xf numFmtId="165" fontId="6" fillId="0" borderId="27" xfId="24" applyNumberFormat="1" applyBorder="1" applyProtection="1">
      <alignment horizontal="right" vertical="top" shrinkToFit="1"/>
    </xf>
    <xf numFmtId="0" fontId="8" fillId="0" borderId="27" xfId="22" applyNumberFormat="1" applyFont="1" applyBorder="1" applyProtection="1">
      <alignment horizontal="left" vertical="top" wrapText="1"/>
    </xf>
    <xf numFmtId="0" fontId="9" fillId="0" borderId="27" xfId="22" applyNumberFormat="1" applyFont="1" applyBorder="1" applyProtection="1">
      <alignment horizontal="left" vertical="top" wrapText="1"/>
    </xf>
    <xf numFmtId="0" fontId="2" fillId="0" borderId="1" xfId="2" applyNumberFormat="1" applyProtection="1">
      <alignment horizontal="right" vertical="top" wrapText="1"/>
    </xf>
    <xf numFmtId="0" fontId="2" fillId="0" borderId="1" xfId="2">
      <alignment horizontal="right" vertical="top" wrapText="1"/>
    </xf>
    <xf numFmtId="0" fontId="2" fillId="0" borderId="1" xfId="33" applyNumberFormat="1" applyProtection="1">
      <alignment horizontal="left" vertical="top" wrapText="1"/>
    </xf>
    <xf numFmtId="0" fontId="2" fillId="0" borderId="1" xfId="33">
      <alignment horizontal="left" vertical="top" wrapText="1"/>
    </xf>
    <xf numFmtId="0" fontId="1" fillId="0" borderId="1" xfId="1" applyNumberFormat="1" applyProtection="1">
      <alignment horizontal="center" vertical="top" wrapText="1"/>
    </xf>
    <xf numFmtId="0" fontId="1" fillId="0" borderId="1" xfId="1">
      <alignment horizontal="center" vertical="top" wrapText="1"/>
    </xf>
    <xf numFmtId="164" fontId="8" fillId="0" borderId="27" xfId="23" applyNumberFormat="1" applyFont="1" applyBorder="1" applyProtection="1">
      <alignment horizontal="right" vertical="top" shrinkToFit="1"/>
    </xf>
    <xf numFmtId="165" fontId="8" fillId="0" borderId="27" xfId="24" applyNumberFormat="1" applyFont="1" applyBorder="1" applyProtection="1">
      <alignment horizontal="right" vertical="top" shrinkToFit="1"/>
    </xf>
    <xf numFmtId="165" fontId="10" fillId="0" borderId="26" xfId="31" applyNumberFormat="1" applyFont="1" applyFill="1" applyBorder="1" applyProtection="1">
      <alignment horizontal="right" shrinkToFit="1"/>
    </xf>
  </cellXfs>
  <cellStyles count="44">
    <cellStyle name="br" xfId="36"/>
    <cellStyle name="col" xfId="35"/>
    <cellStyle name="ex58" xfId="39"/>
    <cellStyle name="ex59" xfId="31"/>
    <cellStyle name="ex60" xfId="9"/>
    <cellStyle name="ex61" xfId="10"/>
    <cellStyle name="ex62" xfId="40"/>
    <cellStyle name="ex63" xfId="12"/>
    <cellStyle name="ex64" xfId="13"/>
    <cellStyle name="ex65" xfId="14"/>
    <cellStyle name="ex66" xfId="41"/>
    <cellStyle name="ex67" xfId="16"/>
    <cellStyle name="ex68" xfId="17"/>
    <cellStyle name="ex69" xfId="18"/>
    <cellStyle name="ex70" xfId="42"/>
    <cellStyle name="ex71" xfId="20"/>
    <cellStyle name="ex72" xfId="21"/>
    <cellStyle name="ex73" xfId="22"/>
    <cellStyle name="ex74" xfId="43"/>
    <cellStyle name="ex75" xfId="24"/>
    <cellStyle name="st57" xfId="2"/>
    <cellStyle name="st76" xfId="30"/>
    <cellStyle name="st77" xfId="11"/>
    <cellStyle name="st78" xfId="15"/>
    <cellStyle name="st79" xfId="19"/>
    <cellStyle name="st80" xfId="23"/>
    <cellStyle name="style0" xfId="37"/>
    <cellStyle name="td" xfId="38"/>
    <cellStyle name="tr" xfId="34"/>
    <cellStyle name="xl_bot_header" xfId="7"/>
    <cellStyle name="xl_bot_left_header" xfId="6"/>
    <cellStyle name="xl_bot_right_header" xfId="8"/>
    <cellStyle name="xl_footer" xfId="33"/>
    <cellStyle name="xl_header" xfId="1"/>
    <cellStyle name="xl_top_header" xfId="4"/>
    <cellStyle name="xl_top_left_header" xfId="3"/>
    <cellStyle name="xl_top_right_header" xfId="5"/>
    <cellStyle name="xl_total_bot" xfId="32"/>
    <cellStyle name="xl_total_center" xfId="29"/>
    <cellStyle name="xl_total_left" xfId="28"/>
    <cellStyle name="xl_total_top" xfId="26"/>
    <cellStyle name="xl_total_top_left" xfId="25"/>
    <cellStyle name="xl_total_top_right" xfId="27"/>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0"/>
  <sheetViews>
    <sheetView showGridLines="0" tabSelected="1" workbookViewId="0">
      <pane ySplit="8" topLeftCell="A182" activePane="bottomLeft" state="frozen"/>
      <selection pane="bottomLeft" activeCell="I196" sqref="I196"/>
    </sheetView>
  </sheetViews>
  <sheetFormatPr defaultRowHeight="15" x14ac:dyDescent="0.25"/>
  <cols>
    <col min="1" max="1" width="21.7109375" style="1" customWidth="1"/>
    <col min="2" max="2" width="40.5703125" style="1" customWidth="1"/>
    <col min="3" max="4" width="17.7109375" style="1" customWidth="1"/>
    <col min="5" max="5" width="10.7109375" style="1" customWidth="1"/>
    <col min="6" max="16384" width="9.140625" style="1"/>
  </cols>
  <sheetData>
    <row r="1" spans="1:5" ht="15.75" x14ac:dyDescent="0.25">
      <c r="A1" s="33"/>
      <c r="B1" s="34"/>
      <c r="C1" s="34"/>
      <c r="D1" s="34"/>
      <c r="E1" s="34"/>
    </row>
    <row r="2" spans="1:5" ht="15.75" x14ac:dyDescent="0.25">
      <c r="A2" s="33" t="s">
        <v>304</v>
      </c>
      <c r="B2" s="34"/>
      <c r="C2" s="34"/>
      <c r="D2" s="34"/>
      <c r="E2" s="34"/>
    </row>
    <row r="3" spans="1:5" ht="31.7" customHeight="1" x14ac:dyDescent="0.25">
      <c r="A3" s="33" t="s">
        <v>305</v>
      </c>
      <c r="B3" s="34"/>
      <c r="C3" s="34"/>
      <c r="D3" s="34"/>
      <c r="E3" s="34"/>
    </row>
    <row r="4" spans="1:5" ht="15.75" x14ac:dyDescent="0.25">
      <c r="A4" s="33"/>
      <c r="B4" s="34"/>
      <c r="C4" s="34"/>
      <c r="D4" s="34"/>
      <c r="E4" s="34"/>
    </row>
    <row r="5" spans="1:5" ht="15.95" customHeight="1" x14ac:dyDescent="0.25">
      <c r="A5" s="33" t="s">
        <v>0</v>
      </c>
      <c r="B5" s="34"/>
      <c r="C5" s="34"/>
      <c r="D5" s="34"/>
      <c r="E5" s="34"/>
    </row>
    <row r="6" spans="1:5" ht="15.2" customHeight="1" x14ac:dyDescent="0.25">
      <c r="A6" s="29" t="s">
        <v>1</v>
      </c>
      <c r="B6" s="30"/>
      <c r="C6" s="30"/>
      <c r="D6" s="30"/>
      <c r="E6" s="30"/>
    </row>
    <row r="7" spans="1:5" ht="63.75" x14ac:dyDescent="0.25">
      <c r="A7" s="9" t="s">
        <v>2</v>
      </c>
      <c r="B7" s="10" t="s">
        <v>3</v>
      </c>
      <c r="C7" s="10" t="s">
        <v>4</v>
      </c>
      <c r="D7" s="10" t="s">
        <v>5</v>
      </c>
      <c r="E7" s="11" t="s">
        <v>6</v>
      </c>
    </row>
    <row r="8" spans="1:5" x14ac:dyDescent="0.25">
      <c r="A8" s="12" t="s">
        <v>7</v>
      </c>
      <c r="B8" s="13" t="s">
        <v>8</v>
      </c>
      <c r="C8" s="13" t="s">
        <v>9</v>
      </c>
      <c r="D8" s="13" t="s">
        <v>10</v>
      </c>
      <c r="E8" s="14" t="s">
        <v>11</v>
      </c>
    </row>
    <row r="9" spans="1:5" ht="30" x14ac:dyDescent="0.25">
      <c r="A9" s="15" t="s">
        <v>12</v>
      </c>
      <c r="B9" s="16" t="s">
        <v>13</v>
      </c>
      <c r="C9" s="17">
        <f>C10+C20+C25+C31+C38+C41+C44+C47+C55+C59+C63+C68+C97</f>
        <v>272691.12488000002</v>
      </c>
      <c r="D9" s="17">
        <f>D10+D20+D25+D31+D38+D41+D44+D47+D55+D59+D63+D68+D97</f>
        <v>305494.68611999991</v>
      </c>
      <c r="E9" s="18">
        <v>112.02956687880307</v>
      </c>
    </row>
    <row r="10" spans="1:5" x14ac:dyDescent="0.25">
      <c r="A10" s="19" t="s">
        <v>14</v>
      </c>
      <c r="B10" s="20" t="s">
        <v>15</v>
      </c>
      <c r="C10" s="21">
        <f>SUM(C11:C19)</f>
        <v>199337</v>
      </c>
      <c r="D10" s="21">
        <f>SUM(D11:D19)</f>
        <v>217233.09272000002</v>
      </c>
      <c r="E10" s="22">
        <v>108.97780779283325</v>
      </c>
    </row>
    <row r="11" spans="1:5" ht="89.25" x14ac:dyDescent="0.25">
      <c r="A11" s="23" t="s">
        <v>16</v>
      </c>
      <c r="B11" s="24" t="s">
        <v>17</v>
      </c>
      <c r="C11" s="25">
        <v>187337</v>
      </c>
      <c r="D11" s="25">
        <v>0</v>
      </c>
      <c r="E11" s="26">
        <v>0</v>
      </c>
    </row>
    <row r="12" spans="1:5" ht="127.5" x14ac:dyDescent="0.25">
      <c r="A12" s="23" t="s">
        <v>16</v>
      </c>
      <c r="B12" s="24" t="s">
        <v>18</v>
      </c>
      <c r="C12" s="25">
        <v>12000</v>
      </c>
      <c r="D12" s="25">
        <v>207486.92869999999</v>
      </c>
      <c r="E12" s="26">
        <v>1729.0577391666666</v>
      </c>
    </row>
    <row r="13" spans="1:5" ht="51" x14ac:dyDescent="0.25">
      <c r="A13" s="23" t="s">
        <v>16</v>
      </c>
      <c r="B13" s="24" t="s">
        <v>19</v>
      </c>
      <c r="C13" s="25">
        <v>0</v>
      </c>
      <c r="D13" s="25">
        <v>15.6967</v>
      </c>
      <c r="E13" s="26">
        <v>0</v>
      </c>
    </row>
    <row r="14" spans="1:5" ht="102" x14ac:dyDescent="0.25">
      <c r="A14" s="23" t="s">
        <v>20</v>
      </c>
      <c r="B14" s="24" t="s">
        <v>21</v>
      </c>
      <c r="C14" s="25">
        <v>0</v>
      </c>
      <c r="D14" s="25">
        <v>154.36732000000001</v>
      </c>
      <c r="E14" s="26">
        <v>0</v>
      </c>
    </row>
    <row r="15" spans="1:5" ht="140.25" x14ac:dyDescent="0.25">
      <c r="A15" s="23" t="s">
        <v>22</v>
      </c>
      <c r="B15" s="24" t="s">
        <v>23</v>
      </c>
      <c r="C15" s="25">
        <v>0</v>
      </c>
      <c r="D15" s="25">
        <v>3098.7673500000001</v>
      </c>
      <c r="E15" s="26">
        <v>0</v>
      </c>
    </row>
    <row r="16" spans="1:5" ht="51" x14ac:dyDescent="0.25">
      <c r="A16" s="23" t="s">
        <v>22</v>
      </c>
      <c r="B16" s="24" t="s">
        <v>24</v>
      </c>
      <c r="C16" s="25">
        <v>0</v>
      </c>
      <c r="D16" s="25">
        <v>11.506169999999999</v>
      </c>
      <c r="E16" s="26">
        <v>0</v>
      </c>
    </row>
    <row r="17" spans="1:5" ht="140.25" x14ac:dyDescent="0.25">
      <c r="A17" s="23" t="s">
        <v>25</v>
      </c>
      <c r="B17" s="24" t="s">
        <v>26</v>
      </c>
      <c r="C17" s="25">
        <v>0</v>
      </c>
      <c r="D17" s="25">
        <v>410.11849999999998</v>
      </c>
      <c r="E17" s="26">
        <v>0</v>
      </c>
    </row>
    <row r="18" spans="1:5" ht="51" x14ac:dyDescent="0.25">
      <c r="A18" s="23" t="s">
        <v>27</v>
      </c>
      <c r="B18" s="24" t="s">
        <v>28</v>
      </c>
      <c r="C18" s="25">
        <v>0</v>
      </c>
      <c r="D18" s="25">
        <v>28.145879999999998</v>
      </c>
      <c r="E18" s="26">
        <v>0</v>
      </c>
    </row>
    <row r="19" spans="1:5" ht="63.75" x14ac:dyDescent="0.25">
      <c r="A19" s="23" t="s">
        <v>29</v>
      </c>
      <c r="B19" s="24" t="s">
        <v>30</v>
      </c>
      <c r="C19" s="25">
        <v>0</v>
      </c>
      <c r="D19" s="25">
        <v>6027.5621000000001</v>
      </c>
      <c r="E19" s="26">
        <v>0</v>
      </c>
    </row>
    <row r="20" spans="1:5" ht="38.25" x14ac:dyDescent="0.25">
      <c r="A20" s="19" t="s">
        <v>31</v>
      </c>
      <c r="B20" s="20" t="s">
        <v>32</v>
      </c>
      <c r="C20" s="21">
        <f>SUM(C21:C24)</f>
        <v>29200</v>
      </c>
      <c r="D20" s="21">
        <f>SUM(D21:D24)</f>
        <v>34058.15337</v>
      </c>
      <c r="E20" s="22">
        <v>116.63751154109589</v>
      </c>
    </row>
    <row r="21" spans="1:5" ht="140.25" x14ac:dyDescent="0.25">
      <c r="A21" s="23" t="s">
        <v>33</v>
      </c>
      <c r="B21" s="24" t="s">
        <v>34</v>
      </c>
      <c r="C21" s="25">
        <v>13482.4</v>
      </c>
      <c r="D21" s="25">
        <v>17595.65899</v>
      </c>
      <c r="E21" s="26">
        <v>130.50835897169642</v>
      </c>
    </row>
    <row r="22" spans="1:5" ht="165.75" x14ac:dyDescent="0.25">
      <c r="A22" s="23" t="s">
        <v>35</v>
      </c>
      <c r="B22" s="24" t="s">
        <v>36</v>
      </c>
      <c r="C22" s="25">
        <v>97.7</v>
      </c>
      <c r="D22" s="25">
        <v>101.66537</v>
      </c>
      <c r="E22" s="26">
        <v>104.05872057318321</v>
      </c>
    </row>
    <row r="23" spans="1:5" ht="140.25" x14ac:dyDescent="0.25">
      <c r="A23" s="23" t="s">
        <v>37</v>
      </c>
      <c r="B23" s="24" t="s">
        <v>38</v>
      </c>
      <c r="C23" s="25">
        <v>17758.8</v>
      </c>
      <c r="D23" s="25">
        <v>18276.093509999999</v>
      </c>
      <c r="E23" s="26">
        <v>102.91288549902021</v>
      </c>
    </row>
    <row r="24" spans="1:5" ht="140.25" x14ac:dyDescent="0.25">
      <c r="A24" s="23" t="s">
        <v>39</v>
      </c>
      <c r="B24" s="24" t="s">
        <v>40</v>
      </c>
      <c r="C24" s="25">
        <v>-2138.9</v>
      </c>
      <c r="D24" s="25">
        <v>-1915.2645</v>
      </c>
      <c r="E24" s="26">
        <v>89.544368600682589</v>
      </c>
    </row>
    <row r="25" spans="1:5" x14ac:dyDescent="0.25">
      <c r="A25" s="19" t="s">
        <v>41</v>
      </c>
      <c r="B25" s="20" t="s">
        <v>42</v>
      </c>
      <c r="C25" s="21">
        <f>SUM(C26:C30)</f>
        <v>16210.75303</v>
      </c>
      <c r="D25" s="21">
        <f>SUM(D26:D30)</f>
        <v>17187.241850000002</v>
      </c>
      <c r="E25" s="22">
        <v>106.02371042352497</v>
      </c>
    </row>
    <row r="26" spans="1:5" ht="38.25" x14ac:dyDescent="0.25">
      <c r="A26" s="23" t="s">
        <v>43</v>
      </c>
      <c r="B26" s="24" t="s">
        <v>44</v>
      </c>
      <c r="C26" s="25">
        <v>10856.952310000001</v>
      </c>
      <c r="D26" s="25">
        <v>11505.914339999999</v>
      </c>
      <c r="E26" s="26">
        <v>105.97738676076031</v>
      </c>
    </row>
    <row r="27" spans="1:5" ht="89.25" x14ac:dyDescent="0.25">
      <c r="A27" s="23" t="s">
        <v>45</v>
      </c>
      <c r="B27" s="24" t="s">
        <v>46</v>
      </c>
      <c r="C27" s="25">
        <v>1943.80072</v>
      </c>
      <c r="D27" s="25">
        <v>3227.7500500000001</v>
      </c>
      <c r="E27" s="26">
        <v>166.05354740273992</v>
      </c>
    </row>
    <row r="28" spans="1:5" ht="25.5" x14ac:dyDescent="0.25">
      <c r="A28" s="23" t="s">
        <v>47</v>
      </c>
      <c r="B28" s="24" t="s">
        <v>48</v>
      </c>
      <c r="C28" s="25">
        <v>0</v>
      </c>
      <c r="D28" s="25">
        <v>4.3552499999999998</v>
      </c>
      <c r="E28" s="26">
        <v>0</v>
      </c>
    </row>
    <row r="29" spans="1:5" x14ac:dyDescent="0.25">
      <c r="A29" s="23" t="s">
        <v>49</v>
      </c>
      <c r="B29" s="24" t="s">
        <v>50</v>
      </c>
      <c r="C29" s="25">
        <v>1510</v>
      </c>
      <c r="D29" s="25">
        <v>1141.7270000000001</v>
      </c>
      <c r="E29" s="26">
        <v>75.611059602649007</v>
      </c>
    </row>
    <row r="30" spans="1:5" ht="51" x14ac:dyDescent="0.25">
      <c r="A30" s="23" t="s">
        <v>51</v>
      </c>
      <c r="B30" s="24" t="s">
        <v>52</v>
      </c>
      <c r="C30" s="25">
        <v>1900</v>
      </c>
      <c r="D30" s="25">
        <v>1307.49521</v>
      </c>
      <c r="E30" s="26">
        <v>68.815537368421047</v>
      </c>
    </row>
    <row r="31" spans="1:5" x14ac:dyDescent="0.25">
      <c r="A31" s="19" t="s">
        <v>53</v>
      </c>
      <c r="B31" s="20" t="s">
        <v>54</v>
      </c>
      <c r="C31" s="21">
        <f>SUM(C32:C37)</f>
        <v>7800</v>
      </c>
      <c r="D31" s="21">
        <f>SUM(D32:D37)</f>
        <v>8674.2451899999996</v>
      </c>
      <c r="E31" s="22">
        <v>111.20827166666666</v>
      </c>
    </row>
    <row r="32" spans="1:5" ht="51" x14ac:dyDescent="0.25">
      <c r="A32" s="23" t="s">
        <v>55</v>
      </c>
      <c r="B32" s="24" t="s">
        <v>56</v>
      </c>
      <c r="C32" s="25">
        <v>2600</v>
      </c>
      <c r="D32" s="25">
        <v>0</v>
      </c>
      <c r="E32" s="26">
        <v>0</v>
      </c>
    </row>
    <row r="33" spans="1:5" ht="89.25" x14ac:dyDescent="0.25">
      <c r="A33" s="23" t="s">
        <v>55</v>
      </c>
      <c r="B33" s="24" t="s">
        <v>57</v>
      </c>
      <c r="C33" s="25">
        <v>0</v>
      </c>
      <c r="D33" s="25">
        <v>2740.8919599999999</v>
      </c>
      <c r="E33" s="26">
        <v>0</v>
      </c>
    </row>
    <row r="34" spans="1:5" ht="51" x14ac:dyDescent="0.25">
      <c r="A34" s="23" t="s">
        <v>58</v>
      </c>
      <c r="B34" s="24" t="s">
        <v>59</v>
      </c>
      <c r="C34" s="25">
        <v>2500</v>
      </c>
      <c r="D34" s="25">
        <v>0</v>
      </c>
      <c r="E34" s="26">
        <v>0</v>
      </c>
    </row>
    <row r="35" spans="1:5" ht="89.25" x14ac:dyDescent="0.25">
      <c r="A35" s="23" t="s">
        <v>58</v>
      </c>
      <c r="B35" s="24" t="s">
        <v>60</v>
      </c>
      <c r="C35" s="25">
        <v>0</v>
      </c>
      <c r="D35" s="25">
        <v>2460.5785099999998</v>
      </c>
      <c r="E35" s="26">
        <v>0</v>
      </c>
    </row>
    <row r="36" spans="1:5" ht="51" x14ac:dyDescent="0.25">
      <c r="A36" s="23" t="s">
        <v>61</v>
      </c>
      <c r="B36" s="24" t="s">
        <v>62</v>
      </c>
      <c r="C36" s="25">
        <v>2700</v>
      </c>
      <c r="D36" s="25">
        <v>0</v>
      </c>
      <c r="E36" s="26">
        <v>0</v>
      </c>
    </row>
    <row r="37" spans="1:5" ht="89.25" x14ac:dyDescent="0.25">
      <c r="A37" s="23" t="s">
        <v>61</v>
      </c>
      <c r="B37" s="24" t="s">
        <v>63</v>
      </c>
      <c r="C37" s="25">
        <v>0</v>
      </c>
      <c r="D37" s="25">
        <v>3472.7747199999999</v>
      </c>
      <c r="E37" s="26">
        <v>0</v>
      </c>
    </row>
    <row r="38" spans="1:5" ht="38.25" x14ac:dyDescent="0.25">
      <c r="A38" s="19" t="s">
        <v>64</v>
      </c>
      <c r="B38" s="20" t="s">
        <v>65</v>
      </c>
      <c r="C38" s="21">
        <f>SUM(C39:C40)</f>
        <v>0</v>
      </c>
      <c r="D38" s="21">
        <f>SUM(D39:D40)</f>
        <v>131.9015</v>
      </c>
      <c r="E38" s="22">
        <v>0</v>
      </c>
    </row>
    <row r="39" spans="1:5" ht="25.5" x14ac:dyDescent="0.25">
      <c r="A39" s="23" t="s">
        <v>66</v>
      </c>
      <c r="B39" s="24" t="s">
        <v>67</v>
      </c>
      <c r="C39" s="25">
        <v>0</v>
      </c>
      <c r="D39" s="25">
        <v>0.94350000000000001</v>
      </c>
      <c r="E39" s="26">
        <v>0</v>
      </c>
    </row>
    <row r="40" spans="1:5" ht="25.5" x14ac:dyDescent="0.25">
      <c r="A40" s="23" t="s">
        <v>66</v>
      </c>
      <c r="B40" s="24" t="s">
        <v>68</v>
      </c>
      <c r="C40" s="25">
        <v>0</v>
      </c>
      <c r="D40" s="25">
        <v>130.958</v>
      </c>
      <c r="E40" s="26">
        <v>0</v>
      </c>
    </row>
    <row r="41" spans="1:5" x14ac:dyDescent="0.25">
      <c r="A41" s="19" t="s">
        <v>69</v>
      </c>
      <c r="B41" s="20" t="s">
        <v>70</v>
      </c>
      <c r="C41" s="21">
        <f>SUM(C42:C43)</f>
        <v>1253</v>
      </c>
      <c r="D41" s="21">
        <f>SUM(D42:D43)</f>
        <v>1835.53738</v>
      </c>
      <c r="E41" s="22">
        <v>146.49141101356744</v>
      </c>
    </row>
    <row r="42" spans="1:5" ht="76.5" x14ac:dyDescent="0.25">
      <c r="A42" s="23" t="s">
        <v>71</v>
      </c>
      <c r="B42" s="24" t="s">
        <v>72</v>
      </c>
      <c r="C42" s="25">
        <v>0</v>
      </c>
      <c r="D42" s="25">
        <v>51.823929999999997</v>
      </c>
      <c r="E42" s="26">
        <v>0</v>
      </c>
    </row>
    <row r="43" spans="1:5" ht="63.75" x14ac:dyDescent="0.25">
      <c r="A43" s="23" t="s">
        <v>71</v>
      </c>
      <c r="B43" s="24" t="s">
        <v>73</v>
      </c>
      <c r="C43" s="25">
        <v>1253</v>
      </c>
      <c r="D43" s="25">
        <v>1783.71345</v>
      </c>
      <c r="E43" s="26">
        <v>142.35542298483639</v>
      </c>
    </row>
    <row r="44" spans="1:5" ht="38.25" x14ac:dyDescent="0.25">
      <c r="A44" s="19" t="s">
        <v>74</v>
      </c>
      <c r="B44" s="20" t="s">
        <v>75</v>
      </c>
      <c r="C44" s="21">
        <f>SUM(C45:C46)</f>
        <v>0</v>
      </c>
      <c r="D44" s="21">
        <f>SUM(D45:D46)</f>
        <v>-9.1059899999999985</v>
      </c>
      <c r="E44" s="22">
        <v>0</v>
      </c>
    </row>
    <row r="45" spans="1:5" ht="51" x14ac:dyDescent="0.25">
      <c r="A45" s="23" t="s">
        <v>76</v>
      </c>
      <c r="B45" s="24" t="s">
        <v>77</v>
      </c>
      <c r="C45" s="25">
        <v>0</v>
      </c>
      <c r="D45" s="25">
        <v>-2.9999999999999997E-4</v>
      </c>
      <c r="E45" s="26">
        <v>0</v>
      </c>
    </row>
    <row r="46" spans="1:5" ht="51" x14ac:dyDescent="0.25">
      <c r="A46" s="23" t="s">
        <v>78</v>
      </c>
      <c r="B46" s="24" t="s">
        <v>79</v>
      </c>
      <c r="C46" s="25">
        <v>0</v>
      </c>
      <c r="D46" s="25">
        <v>-9.1056899999999992</v>
      </c>
      <c r="E46" s="26">
        <v>0</v>
      </c>
    </row>
    <row r="47" spans="1:5" ht="51" x14ac:dyDescent="0.25">
      <c r="A47" s="19" t="s">
        <v>80</v>
      </c>
      <c r="B47" s="20" t="s">
        <v>81</v>
      </c>
      <c r="C47" s="21">
        <f>SUM(C48:C54)</f>
        <v>4928</v>
      </c>
      <c r="D47" s="21">
        <f>SUM(D48:D54)</f>
        <v>5756.9420600000003</v>
      </c>
      <c r="E47" s="22">
        <v>116.82106452922078</v>
      </c>
    </row>
    <row r="48" spans="1:5" ht="102" x14ac:dyDescent="0.25">
      <c r="A48" s="23" t="s">
        <v>82</v>
      </c>
      <c r="B48" s="24" t="s">
        <v>83</v>
      </c>
      <c r="C48" s="25">
        <v>4100</v>
      </c>
      <c r="D48" s="25">
        <v>4611.4533700000002</v>
      </c>
      <c r="E48" s="26">
        <v>112.4744724390244</v>
      </c>
    </row>
    <row r="49" spans="1:5" ht="89.25" x14ac:dyDescent="0.25">
      <c r="A49" s="23" t="s">
        <v>84</v>
      </c>
      <c r="B49" s="24" t="s">
        <v>85</v>
      </c>
      <c r="C49" s="25">
        <v>50</v>
      </c>
      <c r="D49" s="25">
        <v>21.945489999999999</v>
      </c>
      <c r="E49" s="26">
        <v>43.890979999999999</v>
      </c>
    </row>
    <row r="50" spans="1:5" ht="76.5" x14ac:dyDescent="0.25">
      <c r="A50" s="23" t="s">
        <v>86</v>
      </c>
      <c r="B50" s="24" t="s">
        <v>87</v>
      </c>
      <c r="C50" s="25">
        <v>8</v>
      </c>
      <c r="D50" s="25">
        <v>9.99</v>
      </c>
      <c r="E50" s="26">
        <v>124.875</v>
      </c>
    </row>
    <row r="51" spans="1:5" ht="51" x14ac:dyDescent="0.25">
      <c r="A51" s="23" t="s">
        <v>88</v>
      </c>
      <c r="B51" s="24" t="s">
        <v>89</v>
      </c>
      <c r="C51" s="25">
        <v>559</v>
      </c>
      <c r="D51" s="25">
        <v>794.14490999999998</v>
      </c>
      <c r="E51" s="26">
        <v>142.06527906976743</v>
      </c>
    </row>
    <row r="52" spans="1:5" ht="127.5" x14ac:dyDescent="0.25">
      <c r="A52" s="23" t="s">
        <v>90</v>
      </c>
      <c r="B52" s="24" t="s">
        <v>91</v>
      </c>
      <c r="C52" s="25">
        <v>0</v>
      </c>
      <c r="D52" s="25">
        <v>9.2800000000000001E-3</v>
      </c>
      <c r="E52" s="26">
        <v>0</v>
      </c>
    </row>
    <row r="53" spans="1:5" ht="102" x14ac:dyDescent="0.25">
      <c r="A53" s="23" t="s">
        <v>92</v>
      </c>
      <c r="B53" s="24" t="s">
        <v>93</v>
      </c>
      <c r="C53" s="25">
        <v>57</v>
      </c>
      <c r="D53" s="25">
        <v>57.36</v>
      </c>
      <c r="E53" s="26">
        <v>100.63157894736842</v>
      </c>
    </row>
    <row r="54" spans="1:5" ht="102" x14ac:dyDescent="0.25">
      <c r="A54" s="23" t="s">
        <v>92</v>
      </c>
      <c r="B54" s="24" t="s">
        <v>94</v>
      </c>
      <c r="C54" s="25">
        <v>154</v>
      </c>
      <c r="D54" s="25">
        <v>262.03901000000002</v>
      </c>
      <c r="E54" s="26">
        <v>170.15520129870129</v>
      </c>
    </row>
    <row r="55" spans="1:5" ht="25.5" x14ac:dyDescent="0.25">
      <c r="A55" s="19" t="s">
        <v>95</v>
      </c>
      <c r="B55" s="20" t="s">
        <v>96</v>
      </c>
      <c r="C55" s="21">
        <f>SUM(C56:C58)</f>
        <v>182</v>
      </c>
      <c r="D55" s="21">
        <f>SUM(D56:D58)</f>
        <v>141.12520000000001</v>
      </c>
      <c r="E55" s="22">
        <v>77.541318681318685</v>
      </c>
    </row>
    <row r="56" spans="1:5" ht="38.25" x14ac:dyDescent="0.25">
      <c r="A56" s="23" t="s">
        <v>97</v>
      </c>
      <c r="B56" s="24" t="s">
        <v>98</v>
      </c>
      <c r="C56" s="25">
        <v>182</v>
      </c>
      <c r="D56" s="25">
        <v>135.03586999999999</v>
      </c>
      <c r="E56" s="26">
        <v>74.19553296703296</v>
      </c>
    </row>
    <row r="57" spans="1:5" ht="25.5" x14ac:dyDescent="0.25">
      <c r="A57" s="23" t="s">
        <v>99</v>
      </c>
      <c r="B57" s="24" t="s">
        <v>100</v>
      </c>
      <c r="C57" s="25">
        <v>0</v>
      </c>
      <c r="D57" s="25">
        <v>6.00854</v>
      </c>
      <c r="E57" s="26">
        <v>0</v>
      </c>
    </row>
    <row r="58" spans="1:5" x14ac:dyDescent="0.25">
      <c r="A58" s="23" t="s">
        <v>101</v>
      </c>
      <c r="B58" s="24" t="s">
        <v>102</v>
      </c>
      <c r="C58" s="25">
        <v>0</v>
      </c>
      <c r="D58" s="25">
        <v>8.0790000000000001E-2</v>
      </c>
      <c r="E58" s="26">
        <v>0</v>
      </c>
    </row>
    <row r="59" spans="1:5" ht="38.25" x14ac:dyDescent="0.25">
      <c r="A59" s="19" t="s">
        <v>103</v>
      </c>
      <c r="B59" s="20" t="s">
        <v>104</v>
      </c>
      <c r="C59" s="21">
        <f>SUM(C60:C62)</f>
        <v>4352.2800000000007</v>
      </c>
      <c r="D59" s="21">
        <f>SUM(D60:D62)</f>
        <v>4439.1146699999999</v>
      </c>
      <c r="E59" s="22">
        <v>101.9951535746781</v>
      </c>
    </row>
    <row r="60" spans="1:5" ht="38.25" x14ac:dyDescent="0.25">
      <c r="A60" s="23" t="s">
        <v>105</v>
      </c>
      <c r="B60" s="24" t="s">
        <v>106</v>
      </c>
      <c r="C60" s="25">
        <v>4028.28</v>
      </c>
      <c r="D60" s="25">
        <v>3434.4090299999998</v>
      </c>
      <c r="E60" s="26">
        <v>85.257455539336888</v>
      </c>
    </row>
    <row r="61" spans="1:5" ht="51" x14ac:dyDescent="0.25">
      <c r="A61" s="23" t="s">
        <v>107</v>
      </c>
      <c r="B61" s="24" t="s">
        <v>108</v>
      </c>
      <c r="C61" s="25">
        <v>324</v>
      </c>
      <c r="D61" s="25">
        <v>326.31366000000003</v>
      </c>
      <c r="E61" s="26">
        <v>100.71409259259259</v>
      </c>
    </row>
    <row r="62" spans="1:5" ht="25.5" x14ac:dyDescent="0.25">
      <c r="A62" s="23" t="s">
        <v>109</v>
      </c>
      <c r="B62" s="24" t="s">
        <v>110</v>
      </c>
      <c r="C62" s="25">
        <v>0</v>
      </c>
      <c r="D62" s="25">
        <v>678.39197999999999</v>
      </c>
      <c r="E62" s="26">
        <v>0</v>
      </c>
    </row>
    <row r="63" spans="1:5" ht="25.5" x14ac:dyDescent="0.25">
      <c r="A63" s="19" t="s">
        <v>111</v>
      </c>
      <c r="B63" s="20" t="s">
        <v>112</v>
      </c>
      <c r="C63" s="21">
        <f>SUM(C64:C67)</f>
        <v>4050</v>
      </c>
      <c r="D63" s="21">
        <f>SUM(D64:D67)</f>
        <v>4538.8752300000006</v>
      </c>
      <c r="E63" s="22">
        <v>112.07099333333333</v>
      </c>
    </row>
    <row r="64" spans="1:5" ht="114.75" x14ac:dyDescent="0.25">
      <c r="A64" s="23" t="s">
        <v>113</v>
      </c>
      <c r="B64" s="24" t="s">
        <v>114</v>
      </c>
      <c r="C64" s="25">
        <v>200</v>
      </c>
      <c r="D64" s="25">
        <v>1524.3</v>
      </c>
      <c r="E64" s="26">
        <v>762.15</v>
      </c>
    </row>
    <row r="65" spans="1:5" ht="51" x14ac:dyDescent="0.25">
      <c r="A65" s="23" t="s">
        <v>115</v>
      </c>
      <c r="B65" s="24" t="s">
        <v>116</v>
      </c>
      <c r="C65" s="25">
        <v>3200</v>
      </c>
      <c r="D65" s="25">
        <v>2109.7843499999999</v>
      </c>
      <c r="E65" s="26">
        <v>65.930760937499997</v>
      </c>
    </row>
    <row r="66" spans="1:5" ht="63.75" x14ac:dyDescent="0.25">
      <c r="A66" s="23" t="s">
        <v>117</v>
      </c>
      <c r="B66" s="24" t="s">
        <v>118</v>
      </c>
      <c r="C66" s="25">
        <v>0</v>
      </c>
      <c r="D66" s="25">
        <v>263.41654</v>
      </c>
      <c r="E66" s="26">
        <v>0</v>
      </c>
    </row>
    <row r="67" spans="1:5" ht="114.75" x14ac:dyDescent="0.25">
      <c r="A67" s="23" t="s">
        <v>119</v>
      </c>
      <c r="B67" s="24" t="s">
        <v>120</v>
      </c>
      <c r="C67" s="25">
        <v>650</v>
      </c>
      <c r="D67" s="25">
        <v>641.37433999999996</v>
      </c>
      <c r="E67" s="26">
        <v>98.672975384615384</v>
      </c>
    </row>
    <row r="68" spans="1:5" ht="25.5" x14ac:dyDescent="0.25">
      <c r="A68" s="19" t="s">
        <v>121</v>
      </c>
      <c r="B68" s="20" t="s">
        <v>122</v>
      </c>
      <c r="C68" s="21">
        <f>SUM(C69:C96)</f>
        <v>495</v>
      </c>
      <c r="D68" s="21">
        <f>SUM(D69:D96)</f>
        <v>367.43714</v>
      </c>
      <c r="E68" s="22">
        <v>74.229725252525256</v>
      </c>
    </row>
    <row r="69" spans="1:5" ht="102" x14ac:dyDescent="0.25">
      <c r="A69" s="23" t="s">
        <v>123</v>
      </c>
      <c r="B69" s="24" t="s">
        <v>124</v>
      </c>
      <c r="C69" s="25">
        <v>0</v>
      </c>
      <c r="D69" s="25">
        <v>4</v>
      </c>
      <c r="E69" s="26">
        <v>0</v>
      </c>
    </row>
    <row r="70" spans="1:5" ht="153" x14ac:dyDescent="0.25">
      <c r="A70" s="23" t="s">
        <v>123</v>
      </c>
      <c r="B70" s="24" t="s">
        <v>125</v>
      </c>
      <c r="C70" s="25">
        <v>0</v>
      </c>
      <c r="D70" s="25">
        <v>2.2501799999999998</v>
      </c>
      <c r="E70" s="26">
        <v>0</v>
      </c>
    </row>
    <row r="71" spans="1:5" ht="127.5" x14ac:dyDescent="0.25">
      <c r="A71" s="23" t="s">
        <v>126</v>
      </c>
      <c r="B71" s="24" t="s">
        <v>127</v>
      </c>
      <c r="C71" s="25">
        <v>0</v>
      </c>
      <c r="D71" s="25">
        <v>1.08744</v>
      </c>
      <c r="E71" s="26">
        <v>0</v>
      </c>
    </row>
    <row r="72" spans="1:5" ht="229.5" x14ac:dyDescent="0.25">
      <c r="A72" s="23" t="s">
        <v>126</v>
      </c>
      <c r="B72" s="24" t="s">
        <v>128</v>
      </c>
      <c r="C72" s="25">
        <v>0</v>
      </c>
      <c r="D72" s="25">
        <v>2</v>
      </c>
      <c r="E72" s="26">
        <v>0</v>
      </c>
    </row>
    <row r="73" spans="1:5" ht="127.5" x14ac:dyDescent="0.25">
      <c r="A73" s="23" t="s">
        <v>126</v>
      </c>
      <c r="B73" s="24" t="s">
        <v>129</v>
      </c>
      <c r="C73" s="25">
        <v>0</v>
      </c>
      <c r="D73" s="25">
        <v>53.950769999999999</v>
      </c>
      <c r="E73" s="26">
        <v>0</v>
      </c>
    </row>
    <row r="74" spans="1:5" ht="102" x14ac:dyDescent="0.25">
      <c r="A74" s="23" t="s">
        <v>130</v>
      </c>
      <c r="B74" s="24" t="s">
        <v>131</v>
      </c>
      <c r="C74" s="25">
        <v>0</v>
      </c>
      <c r="D74" s="25">
        <v>2.3925999999999998</v>
      </c>
      <c r="E74" s="26">
        <v>0</v>
      </c>
    </row>
    <row r="75" spans="1:5" ht="127.5" x14ac:dyDescent="0.25">
      <c r="A75" s="23" t="s">
        <v>130</v>
      </c>
      <c r="B75" s="24" t="s">
        <v>132</v>
      </c>
      <c r="C75" s="25">
        <v>0</v>
      </c>
      <c r="D75" s="25">
        <v>12.080920000000001</v>
      </c>
      <c r="E75" s="26">
        <v>0</v>
      </c>
    </row>
    <row r="76" spans="1:5" ht="114.75" x14ac:dyDescent="0.25">
      <c r="A76" s="23" t="s">
        <v>130</v>
      </c>
      <c r="B76" s="24" t="s">
        <v>133</v>
      </c>
      <c r="C76" s="25">
        <v>0</v>
      </c>
      <c r="D76" s="25">
        <v>0.15</v>
      </c>
      <c r="E76" s="26">
        <v>0</v>
      </c>
    </row>
    <row r="77" spans="1:5" ht="102" x14ac:dyDescent="0.25">
      <c r="A77" s="23" t="s">
        <v>134</v>
      </c>
      <c r="B77" s="24" t="s">
        <v>135</v>
      </c>
      <c r="C77" s="25">
        <v>0</v>
      </c>
      <c r="D77" s="25">
        <v>1.5</v>
      </c>
      <c r="E77" s="26">
        <v>0</v>
      </c>
    </row>
    <row r="78" spans="1:5" ht="153" x14ac:dyDescent="0.25">
      <c r="A78" s="23" t="s">
        <v>136</v>
      </c>
      <c r="B78" s="24" t="s">
        <v>137</v>
      </c>
      <c r="C78" s="25">
        <v>0</v>
      </c>
      <c r="D78" s="25">
        <v>2.25</v>
      </c>
      <c r="E78" s="26">
        <v>0</v>
      </c>
    </row>
    <row r="79" spans="1:5" ht="178.5" x14ac:dyDescent="0.25">
      <c r="A79" s="23" t="s">
        <v>138</v>
      </c>
      <c r="B79" s="24" t="s">
        <v>139</v>
      </c>
      <c r="C79" s="25">
        <v>0</v>
      </c>
      <c r="D79" s="25">
        <v>0.15</v>
      </c>
      <c r="E79" s="26">
        <v>0</v>
      </c>
    </row>
    <row r="80" spans="1:5" ht="178.5" x14ac:dyDescent="0.25">
      <c r="A80" s="23" t="s">
        <v>138</v>
      </c>
      <c r="B80" s="24" t="s">
        <v>140</v>
      </c>
      <c r="C80" s="25">
        <v>0</v>
      </c>
      <c r="D80" s="25">
        <v>0.6</v>
      </c>
      <c r="E80" s="26">
        <v>0</v>
      </c>
    </row>
    <row r="81" spans="1:5" ht="102" x14ac:dyDescent="0.25">
      <c r="A81" s="23" t="s">
        <v>141</v>
      </c>
      <c r="B81" s="24" t="s">
        <v>142</v>
      </c>
      <c r="C81" s="25">
        <v>0</v>
      </c>
      <c r="D81" s="25">
        <v>4</v>
      </c>
      <c r="E81" s="26">
        <v>0</v>
      </c>
    </row>
    <row r="82" spans="1:5" ht="191.25" x14ac:dyDescent="0.25">
      <c r="A82" s="23" t="s">
        <v>141</v>
      </c>
      <c r="B82" s="24" t="s">
        <v>143</v>
      </c>
      <c r="C82" s="25">
        <v>0</v>
      </c>
      <c r="D82" s="25">
        <v>2.6</v>
      </c>
      <c r="E82" s="26">
        <v>0</v>
      </c>
    </row>
    <row r="83" spans="1:5" ht="165.75" x14ac:dyDescent="0.25">
      <c r="A83" s="23" t="s">
        <v>141</v>
      </c>
      <c r="B83" s="24" t="s">
        <v>144</v>
      </c>
      <c r="C83" s="25">
        <v>0</v>
      </c>
      <c r="D83" s="25">
        <v>1</v>
      </c>
      <c r="E83" s="26">
        <v>0</v>
      </c>
    </row>
    <row r="84" spans="1:5" ht="102" x14ac:dyDescent="0.25">
      <c r="A84" s="23" t="s">
        <v>145</v>
      </c>
      <c r="B84" s="24" t="s">
        <v>146</v>
      </c>
      <c r="C84" s="25">
        <v>0</v>
      </c>
      <c r="D84" s="25">
        <v>1.25</v>
      </c>
      <c r="E84" s="26">
        <v>0</v>
      </c>
    </row>
    <row r="85" spans="1:5" ht="127.5" x14ac:dyDescent="0.25">
      <c r="A85" s="23" t="s">
        <v>145</v>
      </c>
      <c r="B85" s="24" t="s">
        <v>147</v>
      </c>
      <c r="C85" s="25">
        <v>0</v>
      </c>
      <c r="D85" s="25">
        <v>0.14643999999999999</v>
      </c>
      <c r="E85" s="26">
        <v>0</v>
      </c>
    </row>
    <row r="86" spans="1:5" ht="165.75" x14ac:dyDescent="0.25">
      <c r="A86" s="23" t="s">
        <v>145</v>
      </c>
      <c r="B86" s="24" t="s">
        <v>148</v>
      </c>
      <c r="C86" s="25">
        <v>50</v>
      </c>
      <c r="D86" s="25">
        <v>45</v>
      </c>
      <c r="E86" s="26">
        <v>90</v>
      </c>
    </row>
    <row r="87" spans="1:5" ht="114.75" x14ac:dyDescent="0.25">
      <c r="A87" s="23" t="s">
        <v>149</v>
      </c>
      <c r="B87" s="24" t="s">
        <v>150</v>
      </c>
      <c r="C87" s="25">
        <v>50</v>
      </c>
      <c r="D87" s="25">
        <v>102.179</v>
      </c>
      <c r="E87" s="26">
        <v>204.358</v>
      </c>
    </row>
    <row r="88" spans="1:5" ht="306" x14ac:dyDescent="0.25">
      <c r="A88" s="23" t="s">
        <v>149</v>
      </c>
      <c r="B88" s="24" t="s">
        <v>151</v>
      </c>
      <c r="C88" s="25">
        <v>0</v>
      </c>
      <c r="D88" s="25">
        <v>5</v>
      </c>
      <c r="E88" s="26">
        <v>0</v>
      </c>
    </row>
    <row r="89" spans="1:5" ht="140.25" x14ac:dyDescent="0.25">
      <c r="A89" s="23" t="s">
        <v>149</v>
      </c>
      <c r="B89" s="24" t="s">
        <v>152</v>
      </c>
      <c r="C89" s="25">
        <v>0</v>
      </c>
      <c r="D89" s="25">
        <v>5</v>
      </c>
      <c r="E89" s="26">
        <v>0</v>
      </c>
    </row>
    <row r="90" spans="1:5" ht="127.5" x14ac:dyDescent="0.25">
      <c r="A90" s="23" t="s">
        <v>149</v>
      </c>
      <c r="B90" s="24" t="s">
        <v>153</v>
      </c>
      <c r="C90" s="25">
        <v>0</v>
      </c>
      <c r="D90" s="25">
        <v>6.6034800000000002</v>
      </c>
      <c r="E90" s="26">
        <v>0</v>
      </c>
    </row>
    <row r="91" spans="1:5" ht="51" x14ac:dyDescent="0.25">
      <c r="A91" s="23" t="s">
        <v>154</v>
      </c>
      <c r="B91" s="24" t="s">
        <v>155</v>
      </c>
      <c r="C91" s="25">
        <v>0</v>
      </c>
      <c r="D91" s="25">
        <v>4</v>
      </c>
      <c r="E91" s="26">
        <v>0</v>
      </c>
    </row>
    <row r="92" spans="1:5" ht="89.25" x14ac:dyDescent="0.25">
      <c r="A92" s="23" t="s">
        <v>156</v>
      </c>
      <c r="B92" s="24" t="s">
        <v>157</v>
      </c>
      <c r="C92" s="25">
        <v>0</v>
      </c>
      <c r="D92" s="25">
        <v>0.10667</v>
      </c>
      <c r="E92" s="26">
        <v>0</v>
      </c>
    </row>
    <row r="93" spans="1:5" ht="89.25" x14ac:dyDescent="0.25">
      <c r="A93" s="23" t="s">
        <v>158</v>
      </c>
      <c r="B93" s="24" t="s">
        <v>159</v>
      </c>
      <c r="C93" s="25">
        <v>0</v>
      </c>
      <c r="D93" s="25">
        <v>24.980989999999998</v>
      </c>
      <c r="E93" s="26">
        <v>0</v>
      </c>
    </row>
    <row r="94" spans="1:5" ht="63.75" x14ac:dyDescent="0.25">
      <c r="A94" s="23" t="s">
        <v>160</v>
      </c>
      <c r="B94" s="24" t="s">
        <v>161</v>
      </c>
      <c r="C94" s="25">
        <v>168</v>
      </c>
      <c r="D94" s="25">
        <v>9.5</v>
      </c>
      <c r="E94" s="26">
        <v>5.6547619047619051</v>
      </c>
    </row>
    <row r="95" spans="1:5" ht="76.5" x14ac:dyDescent="0.25">
      <c r="A95" s="23" t="s">
        <v>162</v>
      </c>
      <c r="B95" s="24" t="s">
        <v>163</v>
      </c>
      <c r="C95" s="25">
        <v>0</v>
      </c>
      <c r="D95" s="25">
        <v>-198.07094000000001</v>
      </c>
      <c r="E95" s="26">
        <v>0</v>
      </c>
    </row>
    <row r="96" spans="1:5" ht="114.75" x14ac:dyDescent="0.25">
      <c r="A96" s="23" t="s">
        <v>164</v>
      </c>
      <c r="B96" s="24" t="s">
        <v>165</v>
      </c>
      <c r="C96" s="25">
        <v>227</v>
      </c>
      <c r="D96" s="25">
        <v>271.72958999999997</v>
      </c>
      <c r="E96" s="26">
        <v>119.70466519823789</v>
      </c>
    </row>
    <row r="97" spans="1:5" x14ac:dyDescent="0.25">
      <c r="A97" s="19" t="s">
        <v>166</v>
      </c>
      <c r="B97" s="20" t="s">
        <v>167</v>
      </c>
      <c r="C97" s="21">
        <f>SUM(C98:C135)</f>
        <v>4883.0918499999989</v>
      </c>
      <c r="D97" s="21">
        <f>SUM(D98:D135)</f>
        <v>11140.125800000007</v>
      </c>
      <c r="E97" s="22">
        <v>228.13672448123211</v>
      </c>
    </row>
    <row r="98" spans="1:5" ht="25.5" x14ac:dyDescent="0.25">
      <c r="A98" s="23" t="s">
        <v>168</v>
      </c>
      <c r="B98" s="24" t="s">
        <v>169</v>
      </c>
      <c r="C98" s="25">
        <v>0</v>
      </c>
      <c r="D98" s="25">
        <v>-25</v>
      </c>
      <c r="E98" s="26">
        <v>0</v>
      </c>
    </row>
    <row r="99" spans="1:5" ht="38.25" x14ac:dyDescent="0.25">
      <c r="A99" s="23" t="s">
        <v>170</v>
      </c>
      <c r="B99" s="24" t="s">
        <v>171</v>
      </c>
      <c r="C99" s="25">
        <v>572.71024999999997</v>
      </c>
      <c r="D99" s="25">
        <v>7234.8920200000002</v>
      </c>
      <c r="E99" s="26">
        <v>1263.272661873958</v>
      </c>
    </row>
    <row r="100" spans="1:5" ht="114.75" x14ac:dyDescent="0.25">
      <c r="A100" s="23" t="s">
        <v>172</v>
      </c>
      <c r="B100" s="24" t="s">
        <v>173</v>
      </c>
      <c r="C100" s="25">
        <v>31.78</v>
      </c>
      <c r="D100" s="25">
        <v>31.78</v>
      </c>
      <c r="E100" s="26">
        <v>100</v>
      </c>
    </row>
    <row r="101" spans="1:5" ht="102" x14ac:dyDescent="0.25">
      <c r="A101" s="23" t="s">
        <v>172</v>
      </c>
      <c r="B101" s="24" t="s">
        <v>174</v>
      </c>
      <c r="C101" s="25">
        <v>60.414879999999997</v>
      </c>
      <c r="D101" s="25">
        <v>60.414879999999997</v>
      </c>
      <c r="E101" s="26">
        <v>100</v>
      </c>
    </row>
    <row r="102" spans="1:5" ht="102" x14ac:dyDescent="0.25">
      <c r="A102" s="23" t="s">
        <v>172</v>
      </c>
      <c r="B102" s="24" t="s">
        <v>175</v>
      </c>
      <c r="C102" s="25">
        <v>133.96956</v>
      </c>
      <c r="D102" s="25">
        <v>133.96956</v>
      </c>
      <c r="E102" s="26">
        <v>100</v>
      </c>
    </row>
    <row r="103" spans="1:5" ht="102" x14ac:dyDescent="0.25">
      <c r="A103" s="23" t="s">
        <v>172</v>
      </c>
      <c r="B103" s="24" t="s">
        <v>176</v>
      </c>
      <c r="C103" s="25">
        <v>136.07521</v>
      </c>
      <c r="D103" s="25">
        <v>136.07521</v>
      </c>
      <c r="E103" s="26">
        <v>100</v>
      </c>
    </row>
    <row r="104" spans="1:5" ht="102" x14ac:dyDescent="0.25">
      <c r="A104" s="23" t="s">
        <v>172</v>
      </c>
      <c r="B104" s="24" t="s">
        <v>177</v>
      </c>
      <c r="C104" s="25">
        <v>79.891999999999996</v>
      </c>
      <c r="D104" s="25">
        <v>79.891999999999996</v>
      </c>
      <c r="E104" s="26">
        <v>100</v>
      </c>
    </row>
    <row r="105" spans="1:5" ht="114.75" x14ac:dyDescent="0.25">
      <c r="A105" s="23" t="s">
        <v>172</v>
      </c>
      <c r="B105" s="24" t="s">
        <v>178</v>
      </c>
      <c r="C105" s="25">
        <v>176.85</v>
      </c>
      <c r="D105" s="25">
        <v>176.85</v>
      </c>
      <c r="E105" s="26">
        <v>100</v>
      </c>
    </row>
    <row r="106" spans="1:5" ht="102" x14ac:dyDescent="0.25">
      <c r="A106" s="23" t="s">
        <v>172</v>
      </c>
      <c r="B106" s="24" t="s">
        <v>179</v>
      </c>
      <c r="C106" s="25">
        <v>166.50005999999999</v>
      </c>
      <c r="D106" s="25">
        <v>166.50005999999999</v>
      </c>
      <c r="E106" s="26">
        <v>100</v>
      </c>
    </row>
    <row r="107" spans="1:5" ht="114.75" x14ac:dyDescent="0.25">
      <c r="A107" s="23" t="s">
        <v>172</v>
      </c>
      <c r="B107" s="24" t="s">
        <v>180</v>
      </c>
      <c r="C107" s="25">
        <v>123.54</v>
      </c>
      <c r="D107" s="25">
        <v>123.54</v>
      </c>
      <c r="E107" s="26">
        <v>100</v>
      </c>
    </row>
    <row r="108" spans="1:5" ht="102" x14ac:dyDescent="0.25">
      <c r="A108" s="23" t="s">
        <v>172</v>
      </c>
      <c r="B108" s="24" t="s">
        <v>181</v>
      </c>
      <c r="C108" s="25">
        <v>170.22499999999999</v>
      </c>
      <c r="D108" s="25">
        <v>170.22499999999999</v>
      </c>
      <c r="E108" s="26">
        <v>100</v>
      </c>
    </row>
    <row r="109" spans="1:5" ht="102" x14ac:dyDescent="0.25">
      <c r="A109" s="23" t="s">
        <v>172</v>
      </c>
      <c r="B109" s="24" t="s">
        <v>182</v>
      </c>
      <c r="C109" s="25">
        <v>180</v>
      </c>
      <c r="D109" s="25">
        <v>165.6</v>
      </c>
      <c r="E109" s="26">
        <v>92</v>
      </c>
    </row>
    <row r="110" spans="1:5" ht="102" x14ac:dyDescent="0.25">
      <c r="A110" s="23" t="s">
        <v>172</v>
      </c>
      <c r="B110" s="24" t="s">
        <v>183</v>
      </c>
      <c r="C110" s="25">
        <v>76.627089999999995</v>
      </c>
      <c r="D110" s="25">
        <v>76.627089999999995</v>
      </c>
      <c r="E110" s="26">
        <v>100</v>
      </c>
    </row>
    <row r="111" spans="1:5" ht="102" x14ac:dyDescent="0.25">
      <c r="A111" s="23" t="s">
        <v>172</v>
      </c>
      <c r="B111" s="24" t="s">
        <v>184</v>
      </c>
      <c r="C111" s="25">
        <v>164.303</v>
      </c>
      <c r="D111" s="25">
        <v>144.00729000000001</v>
      </c>
      <c r="E111" s="26">
        <v>87.647389274693708</v>
      </c>
    </row>
    <row r="112" spans="1:5" ht="102" x14ac:dyDescent="0.25">
      <c r="A112" s="23" t="s">
        <v>172</v>
      </c>
      <c r="B112" s="24" t="s">
        <v>185</v>
      </c>
      <c r="C112" s="25">
        <v>156.62200000000001</v>
      </c>
      <c r="D112" s="25">
        <v>156.62200000000001</v>
      </c>
      <c r="E112" s="26">
        <v>100</v>
      </c>
    </row>
    <row r="113" spans="1:5" ht="102" x14ac:dyDescent="0.25">
      <c r="A113" s="23" t="s">
        <v>172</v>
      </c>
      <c r="B113" s="24" t="s">
        <v>186</v>
      </c>
      <c r="C113" s="25">
        <v>103.40600000000001</v>
      </c>
      <c r="D113" s="25">
        <v>103.40600000000001</v>
      </c>
      <c r="E113" s="26">
        <v>100</v>
      </c>
    </row>
    <row r="114" spans="1:5" ht="102" x14ac:dyDescent="0.25">
      <c r="A114" s="23" t="s">
        <v>172</v>
      </c>
      <c r="B114" s="24" t="s">
        <v>187</v>
      </c>
      <c r="C114" s="25">
        <v>136.11000000000001</v>
      </c>
      <c r="D114" s="25">
        <v>118.96651</v>
      </c>
      <c r="E114" s="26">
        <v>87.40468003820439</v>
      </c>
    </row>
    <row r="115" spans="1:5" ht="114.75" x14ac:dyDescent="0.25">
      <c r="A115" s="23" t="s">
        <v>172</v>
      </c>
      <c r="B115" s="24" t="s">
        <v>188</v>
      </c>
      <c r="C115" s="25">
        <v>123.407</v>
      </c>
      <c r="D115" s="25">
        <v>0</v>
      </c>
      <c r="E115" s="26">
        <v>0</v>
      </c>
    </row>
    <row r="116" spans="1:5" ht="114.75" x14ac:dyDescent="0.25">
      <c r="A116" s="23" t="s">
        <v>172</v>
      </c>
      <c r="B116" s="24" t="s">
        <v>189</v>
      </c>
      <c r="C116" s="25">
        <v>102.26</v>
      </c>
      <c r="D116" s="25">
        <v>87.432289999999995</v>
      </c>
      <c r="E116" s="26">
        <v>85.499990221005277</v>
      </c>
    </row>
    <row r="117" spans="1:5" ht="102" x14ac:dyDescent="0.25">
      <c r="A117" s="23" t="s">
        <v>172</v>
      </c>
      <c r="B117" s="24" t="s">
        <v>190</v>
      </c>
      <c r="C117" s="25">
        <v>33.209000000000003</v>
      </c>
      <c r="D117" s="25">
        <v>33.209000000000003</v>
      </c>
      <c r="E117" s="26">
        <v>100</v>
      </c>
    </row>
    <row r="118" spans="1:5" ht="140.25" x14ac:dyDescent="0.25">
      <c r="A118" s="23" t="s">
        <v>172</v>
      </c>
      <c r="B118" s="24" t="s">
        <v>191</v>
      </c>
      <c r="C118" s="25">
        <v>123.407</v>
      </c>
      <c r="D118" s="25">
        <v>0</v>
      </c>
      <c r="E118" s="26">
        <v>0</v>
      </c>
    </row>
    <row r="119" spans="1:5" ht="127.5" x14ac:dyDescent="0.25">
      <c r="A119" s="23" t="s">
        <v>172</v>
      </c>
      <c r="B119" s="24" t="s">
        <v>192</v>
      </c>
      <c r="C119" s="25">
        <v>31.78</v>
      </c>
      <c r="D119" s="25">
        <v>31.78</v>
      </c>
      <c r="E119" s="26">
        <v>100</v>
      </c>
    </row>
    <row r="120" spans="1:5" ht="127.5" x14ac:dyDescent="0.25">
      <c r="A120" s="23" t="s">
        <v>172</v>
      </c>
      <c r="B120" s="24" t="s">
        <v>193</v>
      </c>
      <c r="C120" s="25">
        <v>60.414879999999997</v>
      </c>
      <c r="D120" s="25">
        <v>60.414879999999997</v>
      </c>
      <c r="E120" s="26">
        <v>100</v>
      </c>
    </row>
    <row r="121" spans="1:5" ht="127.5" x14ac:dyDescent="0.25">
      <c r="A121" s="23" t="s">
        <v>172</v>
      </c>
      <c r="B121" s="24" t="s">
        <v>194</v>
      </c>
      <c r="C121" s="25">
        <v>133.96956</v>
      </c>
      <c r="D121" s="25">
        <v>133.96956</v>
      </c>
      <c r="E121" s="26">
        <v>100</v>
      </c>
    </row>
    <row r="122" spans="1:5" ht="127.5" x14ac:dyDescent="0.25">
      <c r="A122" s="23" t="s">
        <v>172</v>
      </c>
      <c r="B122" s="24" t="s">
        <v>195</v>
      </c>
      <c r="C122" s="25">
        <v>136.07521</v>
      </c>
      <c r="D122" s="25">
        <v>136.07521</v>
      </c>
      <c r="E122" s="26">
        <v>100</v>
      </c>
    </row>
    <row r="123" spans="1:5" ht="127.5" x14ac:dyDescent="0.25">
      <c r="A123" s="23" t="s">
        <v>172</v>
      </c>
      <c r="B123" s="24" t="s">
        <v>196</v>
      </c>
      <c r="C123" s="25">
        <v>79.891999999999996</v>
      </c>
      <c r="D123" s="25">
        <v>79.891999999999996</v>
      </c>
      <c r="E123" s="26">
        <v>100</v>
      </c>
    </row>
    <row r="124" spans="1:5" ht="127.5" x14ac:dyDescent="0.25">
      <c r="A124" s="23" t="s">
        <v>172</v>
      </c>
      <c r="B124" s="24" t="s">
        <v>197</v>
      </c>
      <c r="C124" s="25">
        <v>176.85</v>
      </c>
      <c r="D124" s="25">
        <v>176.85</v>
      </c>
      <c r="E124" s="26">
        <v>100</v>
      </c>
    </row>
    <row r="125" spans="1:5" ht="127.5" x14ac:dyDescent="0.25">
      <c r="A125" s="23" t="s">
        <v>172</v>
      </c>
      <c r="B125" s="24" t="s">
        <v>198</v>
      </c>
      <c r="C125" s="25">
        <v>166.50005999999999</v>
      </c>
      <c r="D125" s="25">
        <v>166.50005999999999</v>
      </c>
      <c r="E125" s="26">
        <v>100</v>
      </c>
    </row>
    <row r="126" spans="1:5" ht="127.5" x14ac:dyDescent="0.25">
      <c r="A126" s="23" t="s">
        <v>172</v>
      </c>
      <c r="B126" s="24" t="s">
        <v>199</v>
      </c>
      <c r="C126" s="25">
        <v>123.54</v>
      </c>
      <c r="D126" s="25">
        <v>123.54</v>
      </c>
      <c r="E126" s="26">
        <v>100</v>
      </c>
    </row>
    <row r="127" spans="1:5" ht="127.5" x14ac:dyDescent="0.25">
      <c r="A127" s="23" t="s">
        <v>172</v>
      </c>
      <c r="B127" s="24" t="s">
        <v>200</v>
      </c>
      <c r="C127" s="25">
        <v>170.22499999999999</v>
      </c>
      <c r="D127" s="25">
        <v>170.22499999999999</v>
      </c>
      <c r="E127" s="26">
        <v>100</v>
      </c>
    </row>
    <row r="128" spans="1:5" ht="127.5" x14ac:dyDescent="0.25">
      <c r="A128" s="23" t="s">
        <v>172</v>
      </c>
      <c r="B128" s="24" t="s">
        <v>201</v>
      </c>
      <c r="C128" s="25">
        <v>180</v>
      </c>
      <c r="D128" s="25">
        <v>165.6</v>
      </c>
      <c r="E128" s="26">
        <v>92</v>
      </c>
    </row>
    <row r="129" spans="1:5" ht="127.5" x14ac:dyDescent="0.25">
      <c r="A129" s="23" t="s">
        <v>172</v>
      </c>
      <c r="B129" s="24" t="s">
        <v>202</v>
      </c>
      <c r="C129" s="25">
        <v>76.627089999999995</v>
      </c>
      <c r="D129" s="25">
        <v>76.627089999999995</v>
      </c>
      <c r="E129" s="26">
        <v>100</v>
      </c>
    </row>
    <row r="130" spans="1:5" ht="127.5" x14ac:dyDescent="0.25">
      <c r="A130" s="23" t="s">
        <v>172</v>
      </c>
      <c r="B130" s="24" t="s">
        <v>203</v>
      </c>
      <c r="C130" s="25">
        <v>164.303</v>
      </c>
      <c r="D130" s="25">
        <v>144.00729000000001</v>
      </c>
      <c r="E130" s="26">
        <v>87.647389274693708</v>
      </c>
    </row>
    <row r="131" spans="1:5" ht="127.5" x14ac:dyDescent="0.25">
      <c r="A131" s="23" t="s">
        <v>172</v>
      </c>
      <c r="B131" s="24" t="s">
        <v>204</v>
      </c>
      <c r="C131" s="25">
        <v>156.62200000000001</v>
      </c>
      <c r="D131" s="25">
        <v>156.62200000000001</v>
      </c>
      <c r="E131" s="26">
        <v>100</v>
      </c>
    </row>
    <row r="132" spans="1:5" ht="127.5" x14ac:dyDescent="0.25">
      <c r="A132" s="23" t="s">
        <v>172</v>
      </c>
      <c r="B132" s="24" t="s">
        <v>205</v>
      </c>
      <c r="C132" s="25">
        <v>103.40600000000001</v>
      </c>
      <c r="D132" s="25">
        <v>103.40600000000001</v>
      </c>
      <c r="E132" s="26">
        <v>100</v>
      </c>
    </row>
    <row r="133" spans="1:5" ht="127.5" x14ac:dyDescent="0.25">
      <c r="A133" s="23" t="s">
        <v>172</v>
      </c>
      <c r="B133" s="24" t="s">
        <v>206</v>
      </c>
      <c r="C133" s="25">
        <v>136.11000000000001</v>
      </c>
      <c r="D133" s="25">
        <v>118.96651</v>
      </c>
      <c r="E133" s="26">
        <v>87.40468003820439</v>
      </c>
    </row>
    <row r="134" spans="1:5" ht="127.5" x14ac:dyDescent="0.25">
      <c r="A134" s="23" t="s">
        <v>172</v>
      </c>
      <c r="B134" s="24" t="s">
        <v>207</v>
      </c>
      <c r="C134" s="25">
        <v>102.26</v>
      </c>
      <c r="D134" s="25">
        <v>87.432289999999995</v>
      </c>
      <c r="E134" s="26">
        <v>85.499990221005277</v>
      </c>
    </row>
    <row r="135" spans="1:5" ht="127.5" x14ac:dyDescent="0.25">
      <c r="A135" s="23" t="s">
        <v>172</v>
      </c>
      <c r="B135" s="24" t="s">
        <v>208</v>
      </c>
      <c r="C135" s="25">
        <v>33.209000000000003</v>
      </c>
      <c r="D135" s="25">
        <v>33.209000000000003</v>
      </c>
      <c r="E135" s="26">
        <v>100</v>
      </c>
    </row>
    <row r="136" spans="1:5" x14ac:dyDescent="0.25">
      <c r="A136" s="15" t="s">
        <v>209</v>
      </c>
      <c r="B136" s="16" t="s">
        <v>210</v>
      </c>
      <c r="C136" s="17">
        <v>1182053.72841</v>
      </c>
      <c r="D136" s="17">
        <f>D137+D190+D193+D195</f>
        <v>1113067.8687799999</v>
      </c>
      <c r="E136" s="18">
        <v>94.163898139994529</v>
      </c>
    </row>
    <row r="137" spans="1:5" ht="38.25" x14ac:dyDescent="0.25">
      <c r="A137" s="19" t="s">
        <v>211</v>
      </c>
      <c r="B137" s="20" t="s">
        <v>212</v>
      </c>
      <c r="C137" s="21">
        <f>C138+C142+C167+C184</f>
        <v>1170678.7407000002</v>
      </c>
      <c r="D137" s="21">
        <f>D138+D142+D167+D184</f>
        <v>1104149.8595400001</v>
      </c>
      <c r="E137" s="22">
        <v>94.317067625212061</v>
      </c>
    </row>
    <row r="138" spans="1:5" x14ac:dyDescent="0.25">
      <c r="A138" s="19"/>
      <c r="B138" s="20" t="s">
        <v>306</v>
      </c>
      <c r="C138" s="21">
        <f>SUM(C139:C141)</f>
        <v>174946.965</v>
      </c>
      <c r="D138" s="21">
        <f>SUM(D139:D141)</f>
        <v>174946.965</v>
      </c>
      <c r="E138" s="22">
        <f>D138/C138*100</f>
        <v>100</v>
      </c>
    </row>
    <row r="139" spans="1:5" ht="51" x14ac:dyDescent="0.25">
      <c r="A139" s="23" t="s">
        <v>213</v>
      </c>
      <c r="B139" s="24" t="s">
        <v>214</v>
      </c>
      <c r="C139" s="25">
        <v>133777</v>
      </c>
      <c r="D139" s="25">
        <v>133777</v>
      </c>
      <c r="E139" s="26">
        <v>100</v>
      </c>
    </row>
    <row r="140" spans="1:5" ht="38.25" x14ac:dyDescent="0.25">
      <c r="A140" s="23" t="s">
        <v>215</v>
      </c>
      <c r="B140" s="24" t="s">
        <v>216</v>
      </c>
      <c r="C140" s="25">
        <v>38951.555</v>
      </c>
      <c r="D140" s="25">
        <v>38951.555</v>
      </c>
      <c r="E140" s="26">
        <v>100</v>
      </c>
    </row>
    <row r="141" spans="1:5" ht="25.5" x14ac:dyDescent="0.25">
      <c r="A141" s="23" t="s">
        <v>217</v>
      </c>
      <c r="B141" s="24" t="s">
        <v>218</v>
      </c>
      <c r="C141" s="25">
        <v>2218.41</v>
      </c>
      <c r="D141" s="25">
        <v>2218.41</v>
      </c>
      <c r="E141" s="26">
        <v>100</v>
      </c>
    </row>
    <row r="142" spans="1:5" x14ac:dyDescent="0.25">
      <c r="A142" s="23"/>
      <c r="B142" s="27" t="s">
        <v>307</v>
      </c>
      <c r="C142" s="35">
        <f>SUM(C143:C166)</f>
        <v>385307.83411000011</v>
      </c>
      <c r="D142" s="35">
        <f>SUM(D143:D166)</f>
        <v>321862.77498000005</v>
      </c>
      <c r="E142" s="36">
        <f>D142/C142*100</f>
        <v>83.533929623686973</v>
      </c>
    </row>
    <row r="143" spans="1:5" ht="51" x14ac:dyDescent="0.25">
      <c r="A143" s="23" t="s">
        <v>219</v>
      </c>
      <c r="B143" s="24" t="s">
        <v>220</v>
      </c>
      <c r="C143" s="25">
        <v>31321.636139999999</v>
      </c>
      <c r="D143" s="25">
        <v>27871.79866</v>
      </c>
      <c r="E143" s="26">
        <v>88.98576860870206</v>
      </c>
    </row>
    <row r="144" spans="1:5" ht="63.75" x14ac:dyDescent="0.25">
      <c r="A144" s="23" t="s">
        <v>221</v>
      </c>
      <c r="B144" s="24" t="s">
        <v>222</v>
      </c>
      <c r="C144" s="25">
        <v>14913.965399999999</v>
      </c>
      <c r="D144" s="25">
        <v>14913.965399999999</v>
      </c>
      <c r="E144" s="26">
        <v>100</v>
      </c>
    </row>
    <row r="145" spans="1:5" ht="89.25" x14ac:dyDescent="0.25">
      <c r="A145" s="23" t="s">
        <v>223</v>
      </c>
      <c r="B145" s="24" t="s">
        <v>224</v>
      </c>
      <c r="C145" s="25">
        <v>558.70000000000005</v>
      </c>
      <c r="D145" s="25">
        <v>513.68673000000001</v>
      </c>
      <c r="E145" s="26">
        <v>91.943212815464477</v>
      </c>
    </row>
    <row r="146" spans="1:5" ht="63.75" x14ac:dyDescent="0.25">
      <c r="A146" s="23" t="s">
        <v>225</v>
      </c>
      <c r="B146" s="24" t="s">
        <v>226</v>
      </c>
      <c r="C146" s="25">
        <v>3000</v>
      </c>
      <c r="D146" s="25">
        <v>3000</v>
      </c>
      <c r="E146" s="26">
        <v>100</v>
      </c>
    </row>
    <row r="147" spans="1:5" ht="76.5" x14ac:dyDescent="0.25">
      <c r="A147" s="23" t="s">
        <v>227</v>
      </c>
      <c r="B147" s="24" t="s">
        <v>228</v>
      </c>
      <c r="C147" s="25">
        <v>8898.6932799999995</v>
      </c>
      <c r="D147" s="25">
        <v>8898.6932799999995</v>
      </c>
      <c r="E147" s="26">
        <v>100</v>
      </c>
    </row>
    <row r="148" spans="1:5" ht="63.75" x14ac:dyDescent="0.25">
      <c r="A148" s="23" t="s">
        <v>229</v>
      </c>
      <c r="B148" s="24" t="s">
        <v>230</v>
      </c>
      <c r="C148" s="25">
        <v>500</v>
      </c>
      <c r="D148" s="25">
        <v>500</v>
      </c>
      <c r="E148" s="26">
        <v>100</v>
      </c>
    </row>
    <row r="149" spans="1:5" ht="38.25" x14ac:dyDescent="0.25">
      <c r="A149" s="23" t="s">
        <v>231</v>
      </c>
      <c r="B149" s="24" t="s">
        <v>232</v>
      </c>
      <c r="C149" s="25">
        <v>1347.1760300000001</v>
      </c>
      <c r="D149" s="25">
        <v>1347.1760300000001</v>
      </c>
      <c r="E149" s="26">
        <v>100</v>
      </c>
    </row>
    <row r="150" spans="1:5" ht="38.25" x14ac:dyDescent="0.25">
      <c r="A150" s="23" t="s">
        <v>233</v>
      </c>
      <c r="B150" s="24" t="s">
        <v>234</v>
      </c>
      <c r="C150" s="25">
        <v>245.82677000000001</v>
      </c>
      <c r="D150" s="25">
        <v>245.82677000000001</v>
      </c>
      <c r="E150" s="26">
        <v>100</v>
      </c>
    </row>
    <row r="151" spans="1:5" ht="25.5" x14ac:dyDescent="0.25">
      <c r="A151" s="23" t="s">
        <v>235</v>
      </c>
      <c r="B151" s="24" t="s">
        <v>236</v>
      </c>
      <c r="C151" s="25">
        <v>143.29585</v>
      </c>
      <c r="D151" s="25">
        <v>143.29585</v>
      </c>
      <c r="E151" s="26">
        <v>100</v>
      </c>
    </row>
    <row r="152" spans="1:5" ht="63.75" x14ac:dyDescent="0.25">
      <c r="A152" s="23" t="s">
        <v>237</v>
      </c>
      <c r="B152" s="24" t="s">
        <v>238</v>
      </c>
      <c r="C152" s="25">
        <v>2924.8782200000001</v>
      </c>
      <c r="D152" s="25">
        <v>2924.8782200000001</v>
      </c>
      <c r="E152" s="26">
        <v>100</v>
      </c>
    </row>
    <row r="153" spans="1:5" ht="38.25" x14ac:dyDescent="0.25">
      <c r="A153" s="23" t="s">
        <v>239</v>
      </c>
      <c r="B153" s="24" t="s">
        <v>240</v>
      </c>
      <c r="C153" s="25">
        <v>6021.5018499999996</v>
      </c>
      <c r="D153" s="25">
        <v>6021.4986500000005</v>
      </c>
      <c r="E153" s="26">
        <v>99.999946857111738</v>
      </c>
    </row>
    <row r="154" spans="1:5" ht="51" x14ac:dyDescent="0.25">
      <c r="A154" s="23" t="s">
        <v>241</v>
      </c>
      <c r="B154" s="24" t="s">
        <v>242</v>
      </c>
      <c r="C154" s="25">
        <v>39.6</v>
      </c>
      <c r="D154" s="25">
        <v>39.6</v>
      </c>
      <c r="E154" s="26">
        <v>100</v>
      </c>
    </row>
    <row r="155" spans="1:5" ht="51" x14ac:dyDescent="0.25">
      <c r="A155" s="23" t="s">
        <v>243</v>
      </c>
      <c r="B155" s="24" t="s">
        <v>244</v>
      </c>
      <c r="C155" s="25">
        <v>61729.630230000002</v>
      </c>
      <c r="D155" s="25">
        <v>60718.162049999999</v>
      </c>
      <c r="E155" s="26">
        <v>98.361454335249789</v>
      </c>
    </row>
    <row r="156" spans="1:5" ht="76.5" x14ac:dyDescent="0.25">
      <c r="A156" s="23" t="s">
        <v>245</v>
      </c>
      <c r="B156" s="24" t="s">
        <v>246</v>
      </c>
      <c r="C156" s="25">
        <v>99505.25</v>
      </c>
      <c r="D156" s="25">
        <v>99505.25</v>
      </c>
      <c r="E156" s="26">
        <v>100</v>
      </c>
    </row>
    <row r="157" spans="1:5" ht="25.5" x14ac:dyDescent="0.25">
      <c r="A157" s="23" t="s">
        <v>247</v>
      </c>
      <c r="B157" s="24" t="s">
        <v>248</v>
      </c>
      <c r="C157" s="25">
        <v>27362.339</v>
      </c>
      <c r="D157" s="25">
        <v>9.9499999999999993</v>
      </c>
      <c r="E157" s="26">
        <v>3.6363850327269173E-2</v>
      </c>
    </row>
    <row r="158" spans="1:5" ht="114.75" x14ac:dyDescent="0.25">
      <c r="A158" s="23" t="s">
        <v>247</v>
      </c>
      <c r="B158" s="24" t="s">
        <v>249</v>
      </c>
      <c r="C158" s="25">
        <v>48015.01</v>
      </c>
      <c r="D158" s="25">
        <v>48003.561560000002</v>
      </c>
      <c r="E158" s="26">
        <v>99.97615653938216</v>
      </c>
    </row>
    <row r="159" spans="1:5" ht="76.5" x14ac:dyDescent="0.25">
      <c r="A159" s="23" t="s">
        <v>247</v>
      </c>
      <c r="B159" s="24" t="s">
        <v>250</v>
      </c>
      <c r="C159" s="25">
        <v>2382.4436099999998</v>
      </c>
      <c r="D159" s="25">
        <v>2065.2568500000002</v>
      </c>
      <c r="E159" s="26">
        <v>86.686494544145788</v>
      </c>
    </row>
    <row r="160" spans="1:5" ht="89.25" x14ac:dyDescent="0.25">
      <c r="A160" s="23" t="s">
        <v>247</v>
      </c>
      <c r="B160" s="24" t="s">
        <v>251</v>
      </c>
      <c r="C160" s="25">
        <v>58863.882799999999</v>
      </c>
      <c r="D160" s="25">
        <v>0</v>
      </c>
      <c r="E160" s="26">
        <v>0</v>
      </c>
    </row>
    <row r="161" spans="1:5" ht="153" x14ac:dyDescent="0.25">
      <c r="A161" s="23" t="s">
        <v>247</v>
      </c>
      <c r="B161" s="24" t="s">
        <v>252</v>
      </c>
      <c r="C161" s="25">
        <v>162.03295</v>
      </c>
      <c r="D161" s="25">
        <v>162.03295</v>
      </c>
      <c r="E161" s="26">
        <v>100</v>
      </c>
    </row>
    <row r="162" spans="1:5" ht="89.25" x14ac:dyDescent="0.25">
      <c r="A162" s="23" t="s">
        <v>247</v>
      </c>
      <c r="B162" s="24" t="s">
        <v>253</v>
      </c>
      <c r="C162" s="25">
        <v>10276.856690000001</v>
      </c>
      <c r="D162" s="25">
        <v>10276.856690000001</v>
      </c>
      <c r="E162" s="26">
        <v>100</v>
      </c>
    </row>
    <row r="163" spans="1:5" ht="63.75" x14ac:dyDescent="0.25">
      <c r="A163" s="23" t="s">
        <v>247</v>
      </c>
      <c r="B163" s="24" t="s">
        <v>254</v>
      </c>
      <c r="C163" s="25">
        <v>936.38</v>
      </c>
      <c r="D163" s="25">
        <v>936.38</v>
      </c>
      <c r="E163" s="26">
        <v>100</v>
      </c>
    </row>
    <row r="164" spans="1:5" ht="51" x14ac:dyDescent="0.25">
      <c r="A164" s="23" t="s">
        <v>247</v>
      </c>
      <c r="B164" s="24" t="s">
        <v>255</v>
      </c>
      <c r="C164" s="25">
        <v>3340.72129</v>
      </c>
      <c r="D164" s="25">
        <v>3340.72129</v>
      </c>
      <c r="E164" s="26">
        <v>100</v>
      </c>
    </row>
    <row r="165" spans="1:5" ht="63.75" x14ac:dyDescent="0.25">
      <c r="A165" s="23" t="s">
        <v>247</v>
      </c>
      <c r="B165" s="24" t="s">
        <v>256</v>
      </c>
      <c r="C165" s="25">
        <v>2818.0140000000001</v>
      </c>
      <c r="D165" s="25">
        <v>2818.0140000000001</v>
      </c>
      <c r="E165" s="26">
        <v>100</v>
      </c>
    </row>
    <row r="166" spans="1:5" ht="89.25" x14ac:dyDescent="0.25">
      <c r="A166" s="23" t="s">
        <v>247</v>
      </c>
      <c r="B166" s="24" t="s">
        <v>257</v>
      </c>
      <c r="C166" s="25">
        <v>0</v>
      </c>
      <c r="D166" s="25">
        <v>27606.17</v>
      </c>
      <c r="E166" s="26">
        <v>0</v>
      </c>
    </row>
    <row r="167" spans="1:5" x14ac:dyDescent="0.25">
      <c r="A167" s="23"/>
      <c r="B167" s="27" t="s">
        <v>308</v>
      </c>
      <c r="C167" s="35">
        <f>SUM(C168:C183)</f>
        <v>402124.88158999995</v>
      </c>
      <c r="D167" s="35">
        <f>SUM(D168:D183)</f>
        <v>401957.92616999999</v>
      </c>
      <c r="E167" s="36">
        <f>D167/C167*100</f>
        <v>99.95848169868529</v>
      </c>
    </row>
    <row r="168" spans="1:5" ht="76.5" x14ac:dyDescent="0.25">
      <c r="A168" s="23" t="s">
        <v>258</v>
      </c>
      <c r="B168" s="24" t="s">
        <v>259</v>
      </c>
      <c r="C168" s="25">
        <v>131545.46609999999</v>
      </c>
      <c r="D168" s="25">
        <v>131545.46609999999</v>
      </c>
      <c r="E168" s="26">
        <v>100</v>
      </c>
    </row>
    <row r="169" spans="1:5" ht="153" x14ac:dyDescent="0.25">
      <c r="A169" s="23" t="s">
        <v>258</v>
      </c>
      <c r="B169" s="24" t="s">
        <v>260</v>
      </c>
      <c r="C169" s="25">
        <v>272.512</v>
      </c>
      <c r="D169" s="25">
        <v>222.46441999999999</v>
      </c>
      <c r="E169" s="26">
        <v>81.634724342414273</v>
      </c>
    </row>
    <row r="170" spans="1:5" ht="140.25" x14ac:dyDescent="0.25">
      <c r="A170" s="23" t="s">
        <v>258</v>
      </c>
      <c r="B170" s="24" t="s">
        <v>261</v>
      </c>
      <c r="C170" s="25">
        <v>755.2</v>
      </c>
      <c r="D170" s="25">
        <v>755.2</v>
      </c>
      <c r="E170" s="26">
        <v>100</v>
      </c>
    </row>
    <row r="171" spans="1:5" ht="63.75" x14ac:dyDescent="0.25">
      <c r="A171" s="23" t="s">
        <v>258</v>
      </c>
      <c r="B171" s="24" t="s">
        <v>262</v>
      </c>
      <c r="C171" s="25">
        <v>10</v>
      </c>
      <c r="D171" s="25">
        <v>0</v>
      </c>
      <c r="E171" s="26">
        <v>0</v>
      </c>
    </row>
    <row r="172" spans="1:5" ht="76.5" x14ac:dyDescent="0.25">
      <c r="A172" s="23" t="s">
        <v>258</v>
      </c>
      <c r="B172" s="24" t="s">
        <v>263</v>
      </c>
      <c r="C172" s="25">
        <v>677.9</v>
      </c>
      <c r="D172" s="25">
        <v>677.9</v>
      </c>
      <c r="E172" s="26">
        <v>100</v>
      </c>
    </row>
    <row r="173" spans="1:5" ht="51" x14ac:dyDescent="0.25">
      <c r="A173" s="23" t="s">
        <v>258</v>
      </c>
      <c r="B173" s="24" t="s">
        <v>264</v>
      </c>
      <c r="C173" s="25">
        <v>678.94871999999998</v>
      </c>
      <c r="D173" s="25">
        <v>678.94871999999998</v>
      </c>
      <c r="E173" s="26">
        <v>100</v>
      </c>
    </row>
    <row r="174" spans="1:5" ht="216.75" x14ac:dyDescent="0.25">
      <c r="A174" s="23" t="s">
        <v>258</v>
      </c>
      <c r="B174" s="24" t="s">
        <v>265</v>
      </c>
      <c r="C174" s="25">
        <v>170.99234000000001</v>
      </c>
      <c r="D174" s="25">
        <v>130.8056</v>
      </c>
      <c r="E174" s="26">
        <v>76.49792967334092</v>
      </c>
    </row>
    <row r="175" spans="1:5" ht="76.5" x14ac:dyDescent="0.25">
      <c r="A175" s="23" t="s">
        <v>258</v>
      </c>
      <c r="B175" s="24" t="s">
        <v>266</v>
      </c>
      <c r="C175" s="25">
        <v>357.56285000000003</v>
      </c>
      <c r="D175" s="25">
        <v>349.74770000000001</v>
      </c>
      <c r="E175" s="26">
        <v>97.814328306198476</v>
      </c>
    </row>
    <row r="176" spans="1:5" ht="191.25" x14ac:dyDescent="0.25">
      <c r="A176" s="23" t="s">
        <v>258</v>
      </c>
      <c r="B176" s="24" t="s">
        <v>267</v>
      </c>
      <c r="C176" s="25">
        <v>17.399999999999999</v>
      </c>
      <c r="D176" s="25">
        <v>16.791599999999999</v>
      </c>
      <c r="E176" s="26">
        <v>96.50344827586207</v>
      </c>
    </row>
    <row r="177" spans="1:5" ht="127.5" x14ac:dyDescent="0.25">
      <c r="A177" s="23" t="s">
        <v>258</v>
      </c>
      <c r="B177" s="24" t="s">
        <v>268</v>
      </c>
      <c r="C177" s="25">
        <v>258974.32154999999</v>
      </c>
      <c r="D177" s="25">
        <v>258974.32154999999</v>
      </c>
      <c r="E177" s="26">
        <v>100</v>
      </c>
    </row>
    <row r="178" spans="1:5" ht="76.5" x14ac:dyDescent="0.25">
      <c r="A178" s="23" t="s">
        <v>258</v>
      </c>
      <c r="B178" s="24" t="s">
        <v>269</v>
      </c>
      <c r="C178" s="25">
        <v>5527.88</v>
      </c>
      <c r="D178" s="25">
        <v>5524.8090000000002</v>
      </c>
      <c r="E178" s="26">
        <v>99.944445248449682</v>
      </c>
    </row>
    <row r="179" spans="1:5" ht="114.75" x14ac:dyDescent="0.25">
      <c r="A179" s="23" t="s">
        <v>258</v>
      </c>
      <c r="B179" s="24" t="s">
        <v>270</v>
      </c>
      <c r="C179" s="25">
        <v>45.17794</v>
      </c>
      <c r="D179" s="25">
        <v>0</v>
      </c>
      <c r="E179" s="26">
        <v>0</v>
      </c>
    </row>
    <row r="180" spans="1:5" ht="102" x14ac:dyDescent="0.25">
      <c r="A180" s="23" t="s">
        <v>271</v>
      </c>
      <c r="B180" s="24" t="s">
        <v>272</v>
      </c>
      <c r="C180" s="25">
        <v>488.62009</v>
      </c>
      <c r="D180" s="25">
        <v>488.62009</v>
      </c>
      <c r="E180" s="26">
        <v>100</v>
      </c>
    </row>
    <row r="181" spans="1:5" ht="63.75" x14ac:dyDescent="0.25">
      <c r="A181" s="23" t="s">
        <v>273</v>
      </c>
      <c r="B181" s="24" t="s">
        <v>274</v>
      </c>
      <c r="C181" s="25">
        <v>1443.4</v>
      </c>
      <c r="D181" s="25">
        <v>1442.85139</v>
      </c>
      <c r="E181" s="26">
        <v>99.961991824857975</v>
      </c>
    </row>
    <row r="182" spans="1:5" ht="76.5" x14ac:dyDescent="0.25">
      <c r="A182" s="23" t="s">
        <v>275</v>
      </c>
      <c r="B182" s="24" t="s">
        <v>276</v>
      </c>
      <c r="C182" s="25">
        <v>9.5</v>
      </c>
      <c r="D182" s="25">
        <v>0</v>
      </c>
      <c r="E182" s="26">
        <v>0</v>
      </c>
    </row>
    <row r="183" spans="1:5" ht="38.25" x14ac:dyDescent="0.25">
      <c r="A183" s="23" t="s">
        <v>277</v>
      </c>
      <c r="B183" s="24" t="s">
        <v>278</v>
      </c>
      <c r="C183" s="25">
        <v>1150</v>
      </c>
      <c r="D183" s="25">
        <v>1150</v>
      </c>
      <c r="E183" s="26">
        <v>100</v>
      </c>
    </row>
    <row r="184" spans="1:5" x14ac:dyDescent="0.25">
      <c r="A184" s="23"/>
      <c r="B184" s="27" t="s">
        <v>309</v>
      </c>
      <c r="C184" s="35">
        <f>SUM(C185:C189)</f>
        <v>208299.06</v>
      </c>
      <c r="D184" s="35">
        <f>SUM(D185:D189)</f>
        <v>205382.19339</v>
      </c>
      <c r="E184" s="36">
        <f>D184/C184*100</f>
        <v>98.599673656712611</v>
      </c>
    </row>
    <row r="185" spans="1:5" ht="191.25" x14ac:dyDescent="0.25">
      <c r="A185" s="23" t="s">
        <v>279</v>
      </c>
      <c r="B185" s="28" t="s">
        <v>280</v>
      </c>
      <c r="C185" s="25">
        <v>329.40600000000001</v>
      </c>
      <c r="D185" s="25">
        <v>323.65622000000002</v>
      </c>
      <c r="E185" s="26">
        <v>98.254500525187765</v>
      </c>
    </row>
    <row r="186" spans="1:5" ht="89.25" x14ac:dyDescent="0.25">
      <c r="A186" s="23" t="s">
        <v>281</v>
      </c>
      <c r="B186" s="24" t="s">
        <v>282</v>
      </c>
      <c r="C186" s="25">
        <v>2547.8718800000001</v>
      </c>
      <c r="D186" s="25">
        <v>2493.6629899999998</v>
      </c>
      <c r="E186" s="26">
        <v>97.87238556123944</v>
      </c>
    </row>
    <row r="187" spans="1:5" ht="89.25" x14ac:dyDescent="0.25">
      <c r="A187" s="23" t="s">
        <v>283</v>
      </c>
      <c r="B187" s="24" t="s">
        <v>284</v>
      </c>
      <c r="C187" s="25">
        <v>23174.775000000001</v>
      </c>
      <c r="D187" s="25">
        <v>23137.965199999999</v>
      </c>
      <c r="E187" s="26">
        <v>99.841164369449103</v>
      </c>
    </row>
    <row r="188" spans="1:5" ht="76.5" x14ac:dyDescent="0.25">
      <c r="A188" s="23" t="s">
        <v>285</v>
      </c>
      <c r="B188" s="24" t="s">
        <v>286</v>
      </c>
      <c r="C188" s="25">
        <v>38905.645770000003</v>
      </c>
      <c r="D188" s="25">
        <v>38905.645770000003</v>
      </c>
      <c r="E188" s="26">
        <v>100</v>
      </c>
    </row>
    <row r="189" spans="1:5" ht="38.25" x14ac:dyDescent="0.25">
      <c r="A189" s="23" t="s">
        <v>287</v>
      </c>
      <c r="B189" s="24" t="s">
        <v>288</v>
      </c>
      <c r="C189" s="25">
        <v>143341.36134999999</v>
      </c>
      <c r="D189" s="25">
        <v>140521.26321</v>
      </c>
      <c r="E189" s="26">
        <v>98.032599862705297</v>
      </c>
    </row>
    <row r="190" spans="1:5" ht="25.5" x14ac:dyDescent="0.25">
      <c r="A190" s="19" t="s">
        <v>289</v>
      </c>
      <c r="B190" s="20" t="s">
        <v>290</v>
      </c>
      <c r="C190" s="21">
        <f>SUM(C191:C192)</f>
        <v>11374.987709999999</v>
      </c>
      <c r="D190" s="21">
        <f>SUM(D191:D192)</f>
        <v>9014.5973900000008</v>
      </c>
      <c r="E190" s="22">
        <v>79.249293448247599</v>
      </c>
    </row>
    <row r="191" spans="1:5" ht="51" x14ac:dyDescent="0.25">
      <c r="A191" s="23" t="s">
        <v>291</v>
      </c>
      <c r="B191" s="24" t="s">
        <v>292</v>
      </c>
      <c r="C191" s="25">
        <v>0</v>
      </c>
      <c r="D191" s="25">
        <v>317</v>
      </c>
      <c r="E191" s="26">
        <v>0</v>
      </c>
    </row>
    <row r="192" spans="1:5" ht="25.5" x14ac:dyDescent="0.25">
      <c r="A192" s="23" t="s">
        <v>293</v>
      </c>
      <c r="B192" s="24" t="s">
        <v>294</v>
      </c>
      <c r="C192" s="25">
        <v>11374.987709999999</v>
      </c>
      <c r="D192" s="25">
        <v>8697.5973900000008</v>
      </c>
      <c r="E192" s="26">
        <v>76.462477250447947</v>
      </c>
    </row>
    <row r="193" spans="1:5" ht="76.5" x14ac:dyDescent="0.25">
      <c r="A193" s="19" t="s">
        <v>295</v>
      </c>
      <c r="B193" s="20" t="s">
        <v>296</v>
      </c>
      <c r="C193" s="21">
        <f>SUM(C194)</f>
        <v>0</v>
      </c>
      <c r="D193" s="21">
        <f>SUM(D194)</f>
        <v>67.030230000000003</v>
      </c>
      <c r="E193" s="22">
        <v>0</v>
      </c>
    </row>
    <row r="194" spans="1:5" ht="38.25" x14ac:dyDescent="0.25">
      <c r="A194" s="23" t="s">
        <v>297</v>
      </c>
      <c r="B194" s="24" t="s">
        <v>298</v>
      </c>
      <c r="C194" s="25">
        <v>0</v>
      </c>
      <c r="D194" s="25">
        <v>67.030230000000003</v>
      </c>
      <c r="E194" s="26">
        <v>0</v>
      </c>
    </row>
    <row r="195" spans="1:5" ht="51" x14ac:dyDescent="0.25">
      <c r="A195" s="19" t="s">
        <v>299</v>
      </c>
      <c r="B195" s="20" t="s">
        <v>300</v>
      </c>
      <c r="C195" s="21">
        <f>SUM(C196)</f>
        <v>0</v>
      </c>
      <c r="D195" s="21">
        <f>SUM(D196)</f>
        <v>-163.61838</v>
      </c>
      <c r="E195" s="22">
        <v>0</v>
      </c>
    </row>
    <row r="196" spans="1:5" ht="63.75" x14ac:dyDescent="0.25">
      <c r="A196" s="23" t="s">
        <v>301</v>
      </c>
      <c r="B196" s="24" t="s">
        <v>302</v>
      </c>
      <c r="C196" s="25">
        <v>0</v>
      </c>
      <c r="D196" s="25">
        <v>-163.61838</v>
      </c>
      <c r="E196" s="26">
        <v>0</v>
      </c>
    </row>
    <row r="197" spans="1:5" x14ac:dyDescent="0.25">
      <c r="A197" s="6"/>
      <c r="B197" s="7"/>
      <c r="C197" s="7"/>
      <c r="D197" s="7"/>
      <c r="E197" s="8"/>
    </row>
    <row r="198" spans="1:5" x14ac:dyDescent="0.25">
      <c r="A198" s="3" t="s">
        <v>303</v>
      </c>
      <c r="B198" s="4"/>
      <c r="C198" s="5">
        <f>C9+C136</f>
        <v>1454744.85329</v>
      </c>
      <c r="D198" s="5">
        <f>D9+D136</f>
        <v>1418562.5548999999</v>
      </c>
      <c r="E198" s="37">
        <f>D198/C198*100</f>
        <v>97.512807946481374</v>
      </c>
    </row>
    <row r="199" spans="1:5" x14ac:dyDescent="0.25">
      <c r="A199" s="2"/>
      <c r="B199" s="2"/>
      <c r="C199" s="2"/>
      <c r="D199" s="2"/>
      <c r="E199" s="2"/>
    </row>
    <row r="200" spans="1:5" x14ac:dyDescent="0.25">
      <c r="A200" s="31"/>
      <c r="B200" s="32"/>
      <c r="C200" s="32"/>
      <c r="D200" s="32"/>
      <c r="E200" s="32"/>
    </row>
  </sheetData>
  <mergeCells count="7">
    <mergeCell ref="A6:E6"/>
    <mergeCell ref="A200:E200"/>
    <mergeCell ref="A1:E1"/>
    <mergeCell ref="A2:E2"/>
    <mergeCell ref="A3:E3"/>
    <mergeCell ref="A4:E4"/>
    <mergeCell ref="A5:E5"/>
  </mergeCells>
  <pageMargins left="0.70866141732283472" right="0.70866141732283472" top="0.74803149606299213" bottom="0.74803149606299213" header="0.70866141732283472" footer="0.70866141732283472"/>
  <pageSetup paperSize="9" scale="8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Отчет об исполнении бюджета по доходам муниципального образования _Муниципальный округ Вавожский район Удмуртской Республики_&lt;/DocName&gt;&#10;  &lt;VariantName&gt;Отчет об исполнении бюджета по доходам муниципального образования &quot;Муниципальный округ Вавожский район Удмуртской Республики&quot;&lt;/VariantName&gt;&#10;  &lt;VariantLink xsi:nil=&quot;true&quot; /&gt;&#10;  &lt;ReportCode&gt;MAKET_45193741_0be1_4ae4_b859_a8def2f77717&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EE536E27-4CBB-49E1-8B08-6A74EA969D3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DESKTOP-CBLBSBF\Work-PC</dc:creator>
  <cp:lastModifiedBy>Work-PC</cp:lastModifiedBy>
  <cp:lastPrinted>2025-03-24T05:29:40Z</cp:lastPrinted>
  <dcterms:created xsi:type="dcterms:W3CDTF">2025-03-06T07:39:49Z</dcterms:created>
  <dcterms:modified xsi:type="dcterms:W3CDTF">2025-03-24T06:15:01Z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по доходам муниципального образования _Муниципальный округ Вавожский район Удмуртской Республики_</vt:lpwstr>
  </property>
  <property fmtid="{D5CDD505-2E9C-101B-9397-08002B2CF9AE}" pid="3" name="Название отчета">
    <vt:lpwstr>Отчет об исполнении бюджета по доходам муниципального образования _Мун(2).xlsx</vt:lpwstr>
  </property>
  <property fmtid="{D5CDD505-2E9C-101B-9397-08002B2CF9AE}" pid="4" name="Версия клиента">
    <vt:lpwstr>24.1.257.1223 (.NET 4.7.2)</vt:lpwstr>
  </property>
  <property fmtid="{D5CDD505-2E9C-101B-9397-08002B2CF9AE}" pid="5" name="Версия базы">
    <vt:lpwstr>24.1.1241.1516727506</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ufk2024</vt:lpwstr>
  </property>
  <property fmtid="{D5CDD505-2E9C-101B-9397-08002B2CF9AE}" pid="9" name="Пользователь">
    <vt:lpwstr>шабалина_03</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