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25" windowWidth="22695" windowHeight="9405"/>
  </bookViews>
  <sheets>
    <sheet name="Документ" sheetId="2" r:id="rId1"/>
  </sheets>
  <definedNames>
    <definedName name="_xlnm.Print_Titles" localSheetId="0">Документ!$12:$12</definedName>
  </definedNames>
  <calcPr calcId="145621"/>
</workbook>
</file>

<file path=xl/calcChain.xml><?xml version="1.0" encoding="utf-8"?>
<calcChain xmlns="http://schemas.openxmlformats.org/spreadsheetml/2006/main">
  <c r="C192" i="2" l="1"/>
  <c r="C13" i="2"/>
  <c r="C97" i="2"/>
  <c r="C68" i="2"/>
  <c r="C63" i="2"/>
  <c r="C59" i="2"/>
  <c r="C55" i="2"/>
  <c r="C47" i="2"/>
  <c r="C44" i="2" l="1"/>
  <c r="C41" i="2"/>
  <c r="C38" i="2"/>
  <c r="C34" i="2"/>
  <c r="C28" i="2"/>
  <c r="C23" i="2"/>
  <c r="C14" i="2"/>
  <c r="C134" i="2"/>
  <c r="C189" i="2"/>
  <c r="C187" i="2"/>
  <c r="C184" i="2"/>
  <c r="C135" i="2"/>
  <c r="C178" i="2"/>
  <c r="C164" i="2"/>
  <c r="C140" i="2"/>
  <c r="C136" i="2"/>
</calcChain>
</file>

<file path=xl/sharedStrings.xml><?xml version="1.0" encoding="utf-8"?>
<sst xmlns="http://schemas.openxmlformats.org/spreadsheetml/2006/main" count="367" uniqueCount="299">
  <si>
    <t>Отчет об исполнении бюджета по доходам муниципального образования "Муниципальный округ Вавожский район Удмуртской Республики"</t>
  </si>
  <si>
    <t>за период с 01.01.2024г. по 31.12.2024г.</t>
  </si>
  <si>
    <t>Единица измерения: тыс.руб.</t>
  </si>
  <si>
    <t>Код бюджетной классификации</t>
  </si>
  <si>
    <t xml:space="preserve">Наименование </t>
  </si>
  <si>
    <t>Исполнение</t>
  </si>
  <si>
    <t>1</t>
  </si>
  <si>
    <t>2</t>
  </si>
  <si>
    <t>3</t>
  </si>
  <si>
    <t>00010000000000000000</t>
  </si>
  <si>
    <t>НАЛОГОВЫЕ И НЕНАЛОГОВЫЕ ДОХОДЫ</t>
  </si>
  <si>
    <t>00010100000000000000</t>
  </si>
  <si>
    <t>НАЛОГИ НА ПРИБЫЛЬ, ДОХОДЫ</t>
  </si>
  <si>
    <t>00010102010010000110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</si>
  <si>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</si>
  <si>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в виде дивидендов от долевого участия в деятельности организаций</t>
  </si>
  <si>
    <t>00010102020010000110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</si>
  <si>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</si>
  <si>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00010102030010000110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</si>
  <si>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</si>
  <si>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не являющимися налоговыми резидентами Российской Федерации</t>
  </si>
  <si>
    <t>00010102040010000110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</si>
  <si>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</si>
  <si>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00010102080010000110</t>
  </si>
  <si>
    <t>Налог на доходы физических лиц части суммы налога, превышающей 650 000 рублей, относящейся к части налоговой базы, превышающей 5 000 000 рублей</t>
  </si>
  <si>
    <t>00010102130010000110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</si>
  <si>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</si>
  <si>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00010300000000000000</t>
  </si>
  <si>
    <t>НАЛОГИ НА ТОВАРЫ (РАБОТЫ, УСЛУГИ), РЕАЛИЗУЕМЫЕ НА ТЕРРИТОРИИ РОССИЙСКОЙ ФЕДЕРАЦИИ</t>
  </si>
  <si>
    <t>00010302231010000110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</si>
  <si>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</si>
  <si>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</si>
  <si>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</si>
  <si>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</si>
  <si>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</si>
  <si>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</si>
  <si>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</si>
  <si>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</si>
  <si>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</si>
  <si>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</si>
  <si>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Налог, взимаемый с налогоплательщиков, выбравших в качестве объекта налогообложения доходы</t>
  </si>
  <si>
    <t>00010501021010000110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</si>
  <si>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</si>
  <si>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00010502010020000110</t>
  </si>
  <si>
    <t>Единый налог на вмененный доход для отдельных видов деятельности</t>
  </si>
  <si>
    <t>00010503010010000110</t>
  </si>
  <si>
    <t>Единый сельскохозяйственный налог</t>
  </si>
  <si>
    <t>00010504060020000110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</si>
  <si>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</si>
  <si>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</si>
  <si>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</si>
  <si>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</si>
  <si>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</si>
  <si>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00010606032140000110</t>
  </si>
  <si>
    <t>Земельный налог с организаций,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</si>
  <si>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00010606042140000110</t>
  </si>
  <si>
    <t>Земельный налог с физических лиц,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</si>
  <si>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00010700000000000000</t>
  </si>
  <si>
    <t>НАЛОГИ, СБОРЫ И РЕГУЛЯРНЫЕ ПЛАТЕЖИ ЗА ПОЛЬЗОВАНИЕ ПРИРОДНЫМИ РЕСУРСАМИ</t>
  </si>
  <si>
    <t>00010701020010000110</t>
  </si>
  <si>
    <t>Налог на добычу общераспространенных полезных ископаемых</t>
  </si>
  <si>
    <t>Налог на добычу общераспространенных полезных ископаемых*</t>
  </si>
  <si>
    <t>00010800000000000000</t>
  </si>
  <si>
    <t>ГОСУДАРСТВЕННАЯ ПОШЛИНА</t>
  </si>
  <si>
    <t>00010803010010000110</t>
  </si>
  <si>
    <t>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</si>
  <si>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</si>
  <si>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00010900000000000000</t>
  </si>
  <si>
    <t>ЗАДОЛЖЕННОСТЬ И ПЕРЕРАСЧЕТЫ ПО ОТМЕНЕННЫМ НАЛОГАМ, СБОРАМ И ИНЫМ ОБЯЗАТЕЛЬНЫМ ПЛАТЕЖАМ</t>
  </si>
  <si>
    <t>00010901020140000110</t>
  </si>
  <si>
    <t>Налог на прибыль организаций, зачислявшийся до 1 января 2005 года в местные бюджеты, мобилизуемый на территориях муниципальных округов</t>
  </si>
  <si>
    <t>00010904052140000110</t>
  </si>
  <si>
    <t>Земельный налог (по обязательствам, возникшим до 1 января 2006 года), мобилизуемый на территориях муниципальных округов</t>
  </si>
  <si>
    <t>00011100000000000000</t>
  </si>
  <si>
    <t>ДОХОДЫ ОТ ИСПОЛЬЗОВАНИЯ ИМУЩЕСТВА, НАХОДЯЩЕГОСЯ В ГОСУДАРСТВЕННОЙ И МУНИЦИПАЛЬНОЙ СОБСТВЕННОСТИ</t>
  </si>
  <si>
    <t>00011105012140000120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</si>
  <si>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</si>
  <si>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</si>
  <si>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</si>
  <si>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00011105034140000120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</si>
  <si>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</si>
  <si>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00011105074140000120</t>
  </si>
  <si>
    <t>Доходы от сдачи в аренду имущества, составляющего казну муниципальных округов (за исключением земельных участков)</t>
  </si>
  <si>
    <t>00011105312140000120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</si>
  <si>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</si>
  <si>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00011109044140000120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</si>
  <si>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(нестационарные торговые объекты)</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</si>
  <si>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казенных)(плата за наем))</t>
  </si>
  <si>
    <t>00011200000000000000</t>
  </si>
  <si>
    <t>ПЛАТЕЖИ ПРИ ПОЛЬЗОВАНИИ ПРИРОДНЫМИ РЕСУРСАМИ</t>
  </si>
  <si>
    <t>00011201010010000120</t>
  </si>
  <si>
    <t>Плата за выбросы загрязняющих веществ в атмосферный воздух стационарными объектами</t>
  </si>
  <si>
    <t>00011201030010000120</t>
  </si>
  <si>
    <t>Плата за сбросы загрязняющих веществ в водные объекты</t>
  </si>
  <si>
    <t>00011201041010000120</t>
  </si>
  <si>
    <t>Плата за размещение отходов производства</t>
  </si>
  <si>
    <t>00011300000000000000</t>
  </si>
  <si>
    <t>ДОХОДЫ ОТ ОКАЗАНИЯ ПЛАТНЫХ УСЛУГ И КОМПЕНСАЦИИ ЗАТРАТ ГОСУДАРСТВА</t>
  </si>
  <si>
    <t>00011301994140000130</t>
  </si>
  <si>
    <t>Прочие доходы от оказания платных услуг (работ) получателями средств бюджетов муниципальных округов</t>
  </si>
  <si>
    <t>00011302064140000130</t>
  </si>
  <si>
    <t>Доходы, поступающие в порядке возмещения расходов, понесенных в связи с эксплуатацией имущества муниципальных округов</t>
  </si>
  <si>
    <t>00011302994140000130</t>
  </si>
  <si>
    <t>Прочие доходы от компенсации затрат бюджетов муниципальных округов</t>
  </si>
  <si>
    <t>00011400000000000000</t>
  </si>
  <si>
    <t>ДОХОДЫ ОТ ПРОДАЖИ МАТЕРИАЛЬНЫХ И НЕМАТЕРИАЛЬНЫХ АКТИВОВ</t>
  </si>
  <si>
    <t>00011402043140000410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</si>
  <si>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</si>
  <si>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</si>
  <si>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</si>
  <si>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00011406024140000430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</si>
  <si>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</si>
  <si>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00011406312140000430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</si>
  <si>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</si>
  <si>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</si>
  <si>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</si>
  <si>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</si>
  <si>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</si>
  <si>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</si>
  <si>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00011601063010000140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</si>
  <si>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</si>
  <si>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</si>
  <si>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</si>
  <si>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00011601073010000140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</si>
  <si>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</si>
  <si>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</si>
  <si>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</si>
  <si>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00011601133010000140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</si>
  <si>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</si>
  <si>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00011601143010000140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</si>
  <si>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</si>
  <si>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</si>
  <si>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</si>
  <si>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</si>
  <si>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00011601173010000140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</si>
  <si>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</si>
  <si>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</si>
  <si>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</si>
  <si>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</si>
  <si>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</si>
  <si>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</si>
  <si>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</si>
  <si>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00011601203010000140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</si>
  <si>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</si>
  <si>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</si>
  <si>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</si>
  <si>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</si>
  <si>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00011602020020000140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</si>
  <si>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</si>
  <si>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</si>
  <si>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</si>
  <si>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00011607090140000140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</si>
  <si>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</si>
  <si>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00011610031140000140</t>
  </si>
  <si>
    <t>Возмещение ущерба при возникновении страховых случаев, когда выгодоприобретателями выступают получатели средств бюджета муниципального округа</t>
  </si>
  <si>
    <t>00011610123010000140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</si>
  <si>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</si>
  <si>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</si>
  <si>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</si>
  <si>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00011700000000000000</t>
  </si>
  <si>
    <t>ПРОЧИЕ НЕНАЛОГОВЫЕ ДОХОДЫ</t>
  </si>
  <si>
    <t>00011705040140000180</t>
  </si>
  <si>
    <t>Прочие неналоговые доходы бюджетов муниципальных округов</t>
  </si>
  <si>
    <t>00011714020140000150</t>
  </si>
  <si>
    <t>Средства самообложения граждан, зачисляемые в бюджеты муниципальных округов</t>
  </si>
  <si>
    <t>00011715020140000150</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</si>
  <si>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детской и спортивной площадки в д. Яголуд"</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</si>
  <si>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детской площадки в д. Уе-Докья"</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</si>
  <si>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зоны отдыха в д. Большое Волково"</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</si>
  <si>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зоны отдыха в с. Каменный Ключ"</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</si>
  <si>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парка с. Брызгалово 2 этап"</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</si>
  <si>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пешеходной дорожки пер.Гагарина с.Вавож"</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</si>
  <si>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пешеходной дорожки ул. Победы"</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</si>
  <si>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площадки для отдыха населения с. Волипельга 2 этап"</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</si>
  <si>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"Благоустройство родника в д. Старое Жуё (2 этап)"</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</si>
  <si>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"Ремонт Вавожской центральной районной библиотеки"</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</si>
  <si>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"Ремонт дороги по ул.Луговая с.Вавож"</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</si>
  <si>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детской школы искусств с.Нюрдор-Котья"</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</si>
  <si>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Жуе-Можгинского СК"</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</si>
  <si>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здания Вавожского краеведческого музея"</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</si>
  <si>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здания Вавожского РДК"</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</si>
  <si>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"Текущий ремонт МБУ ДО "Вавожская ДШИ имени В.П.Винокурова"</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</si>
  <si>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по Проекту "Устройство сети уличного освещения по ул.Победы"</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</si>
  <si>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детской и спортивной площадки в д. Яголуд"</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</si>
  <si>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детской площадки в д. Уе-Докья"</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</si>
  <si>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зоны отдыха в д. Большое Волково"</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</si>
  <si>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зоны отдыха в с. Каменный Ключ"</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</si>
  <si>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парка с. Брызгалово 2 этап"</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</si>
  <si>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пешеходной дорожки пер.Гагарина с.Вавож"</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</si>
  <si>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пешеходной дорожки ул. Победы"</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</si>
  <si>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площадки для отдыха населения с. Волипельга 2 этап"</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</si>
  <si>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"Благоустройство родника в д. Старое Жуё (2 этап)"</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</si>
  <si>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"Ремонт Вавожской центральной районной библиотеки"</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</si>
  <si>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"Ремонт дороги по ул.Луговая с.Вавож"</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</si>
  <si>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детской школы искусств с.Нюрдор-Котья"</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</si>
  <si>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Жуе-Можгинского СК"</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</si>
  <si>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здания Вавожского краеведческого музея"</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</si>
  <si>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здания Вавожского РДК"</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</si>
  <si>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"Текущий ремонт МБУ ДО "Вавожская ДШИ имени В.П.Винокурова"</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</si>
  <si>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по Проекту "Устройство сети уличного освещения по ул.Победы"</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</si>
  <si>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</si>
  <si>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</si>
  <si>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</si>
  <si>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</si>
  <si>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</si>
  <si>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Дотации бюджетам муниципальных округов на выравнивание бюджетной обеспеченности из бюджета субъекта Российской Федерации</t>
  </si>
  <si>
    <t>00020215002140000150</t>
  </si>
  <si>
    <t>Дотации бюджетам муниципальных округов на поддержку мер по обеспечению сбалансированности бюджетов</t>
  </si>
  <si>
    <t>00020219999140000150</t>
  </si>
  <si>
    <t>Прочие дотации бюджетам муниципальных округов</t>
  </si>
  <si>
    <t>00020220077140000150</t>
  </si>
  <si>
    <t>Субсидии бюджетам муниципальных округов на софинансирование капитальных вложений в объекты муниципальной собственности</t>
  </si>
  <si>
    <t>00020225065140000150</t>
  </si>
  <si>
    <t>Субсидии бюджетам муниципальных округов на реализацию государственных программ субъектов Российской Федерации в области использования и охраны водных объектов</t>
  </si>
  <si>
    <t>00020225098140000150</t>
  </si>
  <si>
    <t>Субсидии бюджетам муниципальных округов на обновление материально - 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</si>
  <si>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00020225116140000150</t>
  </si>
  <si>
    <t>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</si>
  <si>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00020225304140000150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</si>
  <si>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</si>
  <si>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00020225467140000150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</si>
  <si>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</si>
  <si>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</si>
  <si>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Субсидии бюджетам муниципальных округов на реализацию мероприятий по обеспечению жильем молодых семей</t>
  </si>
  <si>
    <t>00020225511140000150</t>
  </si>
  <si>
    <t>Субсидии бюджетам муниципальных округов на проведение комплексных кадастровых работ</t>
  </si>
  <si>
    <t>00020225519140000150</t>
  </si>
  <si>
    <t>Субсидия бюджетам муниципальных округов на поддержку отрасли культуры</t>
  </si>
  <si>
    <t>00020225555140000150</t>
  </si>
  <si>
    <t>Субсидии бюджетам муниципальных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</si>
  <si>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00020225576140000150</t>
  </si>
  <si>
    <t>Субсидии бюджетам муниципальных округов на обеспечение комплексного развития сельских территорий</t>
  </si>
  <si>
    <t>00020225599140000150</t>
  </si>
  <si>
    <t>Субсидии бюджетам муниципальных округов на подготовку проектов межевания земельных участков и на проведение кадастровых работ</t>
  </si>
  <si>
    <t>00020225750140000150</t>
  </si>
  <si>
    <t>Субсидии бюджетам муниципальных округов на реализацию мероприятий по модернизации школьных систем образования</t>
  </si>
  <si>
    <t>00020227576140000150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</si>
  <si>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</si>
  <si>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00020229999140000150</t>
  </si>
  <si>
    <t>Прочие субсидии бюджетам муниципальных округов</t>
  </si>
  <si>
    <t>Субсидии бюджетам муниципальных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</si>
  <si>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муниципальных округов на организацию питания обучающихся муниципальных общеобразовательных организаций, находящихся на территории Удмуртской Республики</t>
  </si>
  <si>
    <t>Субсидии бюджетам муниципальных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</si>
  <si>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</si>
  <si>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бюджетам муниципальных округов на реализацию мероприятий муниципальных программ в области энергосбережения и повышения энергетической эффективности</t>
  </si>
  <si>
    <t>Субсидии бюджетам муниципальных округов на реализацию мероприятий по организации отдыха детей в каникулярное время</t>
  </si>
  <si>
    <t>Субсидии бюджетам муниципальных округов на содержание автомобильных дорог местного значения и искусственных сооружений на них, по которым проходят маршруты школьных автобусов</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</si>
  <si>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</si>
  <si>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00020230024140000150</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</si>
  <si>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</si>
  <si>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</si>
  <si>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Субвенции бюджетам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</si>
  <si>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</si>
  <si>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</si>
  <si>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</si>
  <si>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бюджетам муниципальных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</si>
  <si>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</si>
  <si>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</si>
  <si>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</si>
  <si>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00020230029140000150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</si>
  <si>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</si>
  <si>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</si>
  <si>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</si>
  <si>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00020235930140000150</t>
  </si>
  <si>
    <t>Субвенции бюджетам муниципальных округов на государственную регистрацию актов гражданского состояния</t>
  </si>
  <si>
    <t>00020245050140000150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</si>
  <si>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</si>
  <si>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</si>
  <si>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</si>
  <si>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</si>
  <si>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Межбюджетные трансферты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</si>
  <si>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00020245393140000150</t>
  </si>
  <si>
    <t>Межбюджетные трансферты, передаваемые бюджетам муниципальных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</si>
  <si>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00020249999140000150</t>
  </si>
  <si>
    <t>Прочие межбюджетные трансферты, передаваемые бюджетам муниципальных округов</t>
  </si>
  <si>
    <t>00020700000000000000</t>
  </si>
  <si>
    <t>ПРОЧИЕ БЕЗВОЗМЕЗДНЫЕ ПОСТУПЛЕНИЯ</t>
  </si>
  <si>
    <t>00020704020140000150</t>
  </si>
  <si>
    <t>Поступления от денежных пожертвований, предоставляемых физическими лицами получателям средств бюджетов муниципальных округов</t>
  </si>
  <si>
    <t>00020704050140000150</t>
  </si>
  <si>
    <t>Прочие безвозмездные поступления в бюджеты муниципальных округов</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</si>
  <si>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</si>
  <si>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</si>
  <si>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00021804010140000150</t>
  </si>
  <si>
    <t>Доходы бюджетов муниципальных округов от возврата бюджетными учреждениями остатков субсидий прошлых лет</t>
  </si>
  <si>
    <t>00021900000000000000</t>
  </si>
  <si>
    <t>ВОЗВРАТ ОСТАТКОВ СУБСИДИЙ, СУБВЕНЦИЙ И ИНЫХ МЕЖБЮДЖЕТНЫХ ТРАНСФЕРТОВ, ИМЕЮЩИХ ЦЕЛЕВОЕ НАЗНАЧЕНИЕ, ПРОШЛЫХ ЛЕТ</t>
  </si>
  <si>
    <t>00021960010140000150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</si>
  <si>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</si>
  <si>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Итого:</t>
  </si>
  <si>
    <t>Приложение 1</t>
  </si>
  <si>
    <t>к решению Совета депутатов</t>
  </si>
  <si>
    <t>муниципального образования "Муниципальный округ</t>
  </si>
  <si>
    <t>Вавожский район Удмуртской Республики"</t>
  </si>
  <si>
    <t>Дотации</t>
  </si>
  <si>
    <t>Субсидии</t>
  </si>
  <si>
    <t>Субвенции</t>
  </si>
  <si>
    <t>Иные межбюджетные трансферты</t>
  </si>
  <si>
    <t>от 29 апреля 2025 года № 413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</si>
</sst>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4" x14ac:knownFonts="1">
    <font>
      <sz val="11"/>
      <name val="Calibri"/>
      <family val="2"/>
      <scheme val="minor"/>
    </font>
    <font>
      <b/>
      <sz val="12"/>
      <color rgb="FF000000"/>
      <name val="Arial"/>
    </font>
    <font>
      <sz val="10"/>
      <color rgb="FF000000"/>
      <name val="Arial"/>
    </font>
    <font>
      <b/>
      <sz val="10"/>
      <color rgb="FF000000"/>
      <name val="Arial"/>
    </font>
    <font>
      <b/>
      <sz val="11"/>
      <color rgb="FF000000"/>
      <name val="Arial"/>
    </font>
    <font>
      <sz val="10"/>
      <color rgb="FF000000"/>
      <name val="Arial Cyr"/>
    </font>
    <font>
      <sz val="10"/>
      <color rgb="FF000000"/>
      <name val="Arial"/>
    </font>
    <font>
      <sz val="11"/>
      <name val="Calibri"/>
      <family val="2"/>
      <scheme val="minor"/>
    </font>
    <font>
      <sz val="9"/>
      <color rgb="FF000000"/>
      <name val="Times New Roman"/>
      <family val="1"/>
      <charset val="204"/>
    </font>
    <font>
      <sz val="9"/>
      <name val="Times New Roman"/>
      <family val="1"/>
      <charset val="204"/>
    </font>
    <font>
      <b/>
      <sz val="12"/>
      <color rgb="FF000000"/>
      <name val="Times New Roman"/>
      <family val="1"/>
      <charset val="204"/>
    </font>
    <font>
      <sz val="10"/>
      <color rgb="FF000000"/>
      <name val="Times New Roman"/>
      <family val="1"/>
      <charset val="204"/>
    </font>
    <font>
      <b/>
      <sz val="10"/>
      <color rgb="FF000000"/>
      <name val="Times New Roman"/>
      <family val="1"/>
      <charset val="204"/>
    </font>
    <font>
      <b/>
      <sz val="11"/>
      <color rgb="FF000000"/>
      <name val="Times New Roman"/>
      <family val="1"/>
      <charset val="204"/>
    </font>
  </fonts>
  <fills count="6">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s>
  <borders count="24">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right style="thin">
        <color rgb="FFBFBFBF"/>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s>
  <cellStyleXfs count="39">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16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164" fontId="6" fillId="0" borderId="16">
      <alignment horizontal="right" vertical="top" shrinkToFit="1"/>
    </xf>
    <xf numFmtId="0" fontId="2" fillId="0" borderId="17"/>
    <xf numFmtId="0" fontId="2" fillId="0" borderId="18"/>
    <xf numFmtId="0" fontId="2" fillId="0" borderId="19"/>
    <xf numFmtId="0" fontId="4" fillId="5" borderId="20"/>
    <xf numFmtId="0" fontId="4" fillId="5" borderId="21"/>
    <xf numFmtId="164" fontId="4" fillId="5" borderId="22">
      <alignment horizontal="right" shrinkToFit="1"/>
    </xf>
    <xf numFmtId="0" fontId="2" fillId="0" borderId="23"/>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4" fontId="4" fillId="5" borderId="22">
      <alignment horizontal="right" shrinkToFit="1"/>
    </xf>
    <xf numFmtId="4" fontId="4" fillId="2" borderId="10">
      <alignment horizontal="right" vertical="top" shrinkToFit="1"/>
    </xf>
    <xf numFmtId="4" fontId="3" fillId="3" borderId="13">
      <alignment horizontal="right" vertical="top" shrinkToFit="1"/>
    </xf>
    <xf numFmtId="4" fontId="3" fillId="4" borderId="16">
      <alignment horizontal="right" vertical="top" shrinkToFit="1"/>
    </xf>
    <xf numFmtId="4" fontId="6" fillId="0" borderId="16">
      <alignment horizontal="right" vertical="top" shrinkToFit="1"/>
    </xf>
  </cellStyleXfs>
  <cellXfs count="37">
    <xf numFmtId="0" fontId="0" fillId="0" borderId="0" xfId="0"/>
    <xf numFmtId="0" fontId="0" fillId="0" borderId="0" xfId="0" applyProtection="1">
      <protection locked="0"/>
    </xf>
    <xf numFmtId="0" fontId="2" fillId="0" borderId="23" xfId="27" applyNumberFormat="1" applyProtection="1"/>
    <xf numFmtId="49" fontId="12" fillId="0" borderId="2" xfId="3" applyNumberFormat="1" applyFont="1" applyFill="1" applyProtection="1">
      <alignment horizontal="center" vertical="center" wrapText="1"/>
    </xf>
    <xf numFmtId="49" fontId="12" fillId="0" borderId="3" xfId="4" applyNumberFormat="1" applyFont="1" applyFill="1" applyProtection="1">
      <alignment horizontal="center" vertical="center" wrapText="1"/>
    </xf>
    <xf numFmtId="49" fontId="12" fillId="0" borderId="4" xfId="5" applyNumberFormat="1" applyFont="1" applyFill="1" applyProtection="1">
      <alignment horizontal="center" vertical="center" wrapText="1"/>
    </xf>
    <xf numFmtId="49" fontId="12" fillId="0" borderId="5" xfId="6" applyNumberFormat="1" applyFont="1" applyFill="1" applyProtection="1">
      <alignment horizontal="center" vertical="center" wrapText="1"/>
    </xf>
    <xf numFmtId="49" fontId="12" fillId="0" borderId="6" xfId="7" applyNumberFormat="1" applyFont="1" applyFill="1" applyProtection="1">
      <alignment horizontal="center" vertical="center" wrapText="1"/>
    </xf>
    <xf numFmtId="49" fontId="12" fillId="0" borderId="7" xfId="8" applyNumberFormat="1" applyFont="1" applyFill="1" applyProtection="1">
      <alignment horizontal="center" vertical="center" wrapText="1"/>
    </xf>
    <xf numFmtId="49" fontId="13" fillId="0" borderId="8" xfId="9" applyNumberFormat="1" applyFont="1" applyFill="1" applyProtection="1">
      <alignment horizontal="center" vertical="top" shrinkToFit="1"/>
    </xf>
    <xf numFmtId="0" fontId="13" fillId="0" borderId="9" xfId="10" applyNumberFormat="1" applyFont="1" applyFill="1" applyProtection="1">
      <alignment horizontal="left" vertical="top" wrapText="1"/>
    </xf>
    <xf numFmtId="164" fontId="13" fillId="0" borderId="10" xfId="11" applyNumberFormat="1" applyFont="1" applyFill="1" applyProtection="1">
      <alignment horizontal="right" vertical="top" shrinkToFit="1"/>
    </xf>
    <xf numFmtId="49" fontId="12" fillId="0" borderId="11" xfId="12" applyNumberFormat="1" applyFont="1" applyFill="1" applyProtection="1">
      <alignment horizontal="center" vertical="top" shrinkToFit="1"/>
    </xf>
    <xf numFmtId="0" fontId="12" fillId="0" borderId="12" xfId="13" applyNumberFormat="1" applyFont="1" applyFill="1" applyProtection="1">
      <alignment horizontal="left" vertical="top" wrapText="1"/>
    </xf>
    <xf numFmtId="164" fontId="12" fillId="0" borderId="13" xfId="14" applyNumberFormat="1" applyFont="1" applyFill="1" applyProtection="1">
      <alignment horizontal="right" vertical="top" shrinkToFit="1"/>
    </xf>
    <xf numFmtId="49" fontId="11" fillId="0" borderId="14" xfId="18" applyNumberFormat="1" applyFont="1" applyFill="1" applyProtection="1">
      <alignment horizontal="center" vertical="top" shrinkToFit="1"/>
    </xf>
    <xf numFmtId="0" fontId="11" fillId="0" borderId="15" xfId="19" applyNumberFormat="1" applyFont="1" applyFill="1" applyProtection="1">
      <alignment horizontal="left" vertical="top" wrapText="1"/>
    </xf>
    <xf numFmtId="164" fontId="11" fillId="0" borderId="16" xfId="20" applyNumberFormat="1" applyFont="1" applyFill="1" applyProtection="1">
      <alignment horizontal="right" vertical="top" shrinkToFit="1"/>
    </xf>
    <xf numFmtId="0" fontId="11" fillId="0" borderId="17" xfId="21" applyNumberFormat="1" applyFont="1" applyFill="1" applyProtection="1"/>
    <xf numFmtId="0" fontId="11" fillId="0" borderId="18" xfId="22" applyNumberFormat="1" applyFont="1" applyFill="1" applyProtection="1"/>
    <xf numFmtId="0" fontId="11" fillId="0" borderId="19" xfId="23" applyNumberFormat="1" applyFont="1" applyFill="1" applyProtection="1"/>
    <xf numFmtId="0" fontId="13" fillId="0" borderId="20" xfId="24" applyNumberFormat="1" applyFont="1" applyFill="1" applyProtection="1"/>
    <xf numFmtId="0" fontId="13" fillId="0" borderId="21" xfId="25" applyNumberFormat="1" applyFont="1" applyFill="1" applyProtection="1"/>
    <xf numFmtId="164" fontId="13" fillId="0" borderId="22" xfId="26" applyNumberFormat="1" applyFont="1" applyFill="1" applyProtection="1">
      <alignment horizontal="right" shrinkToFit="1"/>
    </xf>
    <xf numFmtId="0" fontId="12" fillId="0" borderId="15" xfId="19" applyNumberFormat="1" applyFont="1" applyFill="1" applyProtection="1">
      <alignment horizontal="left" vertical="top" wrapText="1"/>
    </xf>
    <xf numFmtId="164" fontId="12" fillId="0" borderId="16" xfId="20" applyNumberFormat="1" applyFont="1" applyFill="1" applyProtection="1">
      <alignment horizontal="right" vertical="top" shrinkToFit="1"/>
    </xf>
    <xf numFmtId="164" fontId="0" fillId="0" borderId="0" xfId="0" applyNumberFormat="1" applyProtection="1">
      <protection locked="0"/>
    </xf>
    <xf numFmtId="0" fontId="11" fillId="0" borderId="1" xfId="2" applyNumberFormat="1" applyFont="1" applyProtection="1">
      <alignment horizontal="right" vertical="top" wrapText="1"/>
    </xf>
    <xf numFmtId="0" fontId="11" fillId="0" borderId="1" xfId="2" applyFont="1">
      <alignment horizontal="right" vertical="top" wrapText="1"/>
    </xf>
    <xf numFmtId="0" fontId="2" fillId="0" borderId="1" xfId="28" applyNumberFormat="1" applyProtection="1">
      <alignment horizontal="left" vertical="top" wrapText="1"/>
    </xf>
    <xf numFmtId="0" fontId="2" fillId="0" borderId="1" xfId="28">
      <alignment horizontal="left" vertical="top" wrapText="1"/>
    </xf>
    <xf numFmtId="0" fontId="8" fillId="0" borderId="1" xfId="1" applyNumberFormat="1" applyFont="1" applyAlignment="1" applyProtection="1">
      <alignment horizontal="right" vertical="top" wrapText="1"/>
    </xf>
    <xf numFmtId="0" fontId="8" fillId="0" borderId="1" xfId="1" applyFont="1" applyAlignment="1">
      <alignment horizontal="right" vertical="top" wrapText="1"/>
    </xf>
    <xf numFmtId="0" fontId="10" fillId="0" borderId="1" xfId="1" applyNumberFormat="1" applyFont="1" applyProtection="1">
      <alignment horizontal="center" vertical="top" wrapText="1"/>
    </xf>
    <xf numFmtId="0" fontId="10" fillId="0" borderId="1" xfId="1" applyFont="1">
      <alignment horizontal="center" vertical="top" wrapText="1"/>
    </xf>
    <xf numFmtId="0" fontId="9" fillId="0" borderId="1" xfId="0" applyFont="1" applyBorder="1" applyAlignment="1">
      <alignment horizontal="right"/>
    </xf>
    <xf numFmtId="0" fontId="9" fillId="0" borderId="1" xfId="0" applyFont="1" applyBorder="1" applyAlignment="1">
      <alignment horizontal="right" vertical="top" wrapText="1"/>
    </xf>
  </cellXfs>
  <cellStyles count="39">
    <cellStyle name="br" xfId="31"/>
    <cellStyle name="col" xfId="30"/>
    <cellStyle name="ex58" xfId="34"/>
    <cellStyle name="ex59" xfId="9"/>
    <cellStyle name="ex60" xfId="10"/>
    <cellStyle name="ex61" xfId="35"/>
    <cellStyle name="ex62" xfId="12"/>
    <cellStyle name="ex63" xfId="13"/>
    <cellStyle name="ex64" xfId="36"/>
    <cellStyle name="ex65" xfId="15"/>
    <cellStyle name="ex66" xfId="16"/>
    <cellStyle name="ex67" xfId="37"/>
    <cellStyle name="ex68" xfId="18"/>
    <cellStyle name="ex69" xfId="19"/>
    <cellStyle name="ex70" xfId="38"/>
    <cellStyle name="st57" xfId="2"/>
    <cellStyle name="st71" xfId="26"/>
    <cellStyle name="st72" xfId="11"/>
    <cellStyle name="st73" xfId="14"/>
    <cellStyle name="st74" xfId="17"/>
    <cellStyle name="st75" xfId="20"/>
    <cellStyle name="style0" xfId="32"/>
    <cellStyle name="td" xfId="33"/>
    <cellStyle name="tr" xfId="29"/>
    <cellStyle name="xl_bot_header" xfId="7"/>
    <cellStyle name="xl_bot_left_header" xfId="6"/>
    <cellStyle name="xl_bot_right_header" xfId="8"/>
    <cellStyle name="xl_footer" xfId="28"/>
    <cellStyle name="xl_header" xfId="1"/>
    <cellStyle name="xl_top_header" xfId="4"/>
    <cellStyle name="xl_top_left_header" xfId="3"/>
    <cellStyle name="xl_top_right_header" xfId="5"/>
    <cellStyle name="xl_total_bot" xfId="27"/>
    <cellStyle name="xl_total_center" xfId="25"/>
    <cellStyle name="xl_total_left" xfId="24"/>
    <cellStyle name="xl_total_top" xfId="22"/>
    <cellStyle name="xl_total_top_left" xfId="21"/>
    <cellStyle name="xl_total_top_right" xfId="2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4"/>
  <sheetViews>
    <sheetView showGridLines="0" tabSelected="1" workbookViewId="0">
      <pane ySplit="12" topLeftCell="A175" activePane="bottomLeft" state="frozen"/>
      <selection pane="bottomLeft" activeCell="A3" sqref="A3:C3"/>
    </sheetView>
  </sheetViews>
  <sheetFormatPr defaultRowHeight="15" x14ac:dyDescent="0.25"/>
  <cols>
    <col min="1" max="1" width="21.7109375" style="1" customWidth="1"/>
    <col min="2" max="2" width="40.5703125" style="1" customWidth="1"/>
    <col min="3" max="3" width="17.7109375" style="1" customWidth="1"/>
    <col min="4" max="5" width="9.140625" style="1"/>
    <col min="6" max="6" width="14.5703125" style="1" bestFit="1" customWidth="1"/>
    <col min="7" max="16384" width="9.140625" style="1"/>
  </cols>
  <sheetData>
    <row r="1" spans="1:3" x14ac:dyDescent="0.25">
      <c r="A1" s="31" t="s">
        <v>290</v>
      </c>
      <c r="B1" s="32"/>
      <c r="C1" s="32"/>
    </row>
    <row r="2" spans="1:3" x14ac:dyDescent="0.25">
      <c r="A2" s="32" t="s">
        <v>291</v>
      </c>
      <c r="B2" s="35"/>
      <c r="C2" s="35"/>
    </row>
    <row r="3" spans="1:3" x14ac:dyDescent="0.25">
      <c r="A3" s="32" t="s">
        <v>292</v>
      </c>
      <c r="B3" s="35"/>
      <c r="C3" s="35"/>
    </row>
    <row r="4" spans="1:3" x14ac:dyDescent="0.25">
      <c r="A4" s="32" t="s">
        <v>293</v>
      </c>
      <c r="B4" s="36"/>
      <c r="C4" s="36"/>
    </row>
    <row r="5" spans="1:3" x14ac:dyDescent="0.25">
      <c r="A5" s="32" t="s">
        <v>298</v>
      </c>
      <c r="B5" s="36"/>
      <c r="C5" s="36"/>
    </row>
    <row r="6" spans="1:3" ht="15.75" x14ac:dyDescent="0.25">
      <c r="A6" s="33"/>
      <c r="B6" s="34"/>
      <c r="C6" s="34"/>
    </row>
    <row r="7" spans="1:3" ht="36" customHeight="1" x14ac:dyDescent="0.25">
      <c r="A7" s="33" t="s">
        <v>0</v>
      </c>
      <c r="B7" s="34"/>
      <c r="C7" s="34"/>
    </row>
    <row r="8" spans="1:3" ht="15.75" hidden="1" x14ac:dyDescent="0.25">
      <c r="A8" s="33"/>
      <c r="B8" s="34"/>
      <c r="C8" s="34"/>
    </row>
    <row r="9" spans="1:3" ht="15.95" customHeight="1" x14ac:dyDescent="0.25">
      <c r="A9" s="33" t="s">
        <v>1</v>
      </c>
      <c r="B9" s="34"/>
      <c r="C9" s="34"/>
    </row>
    <row r="10" spans="1:3" ht="15.2" customHeight="1" x14ac:dyDescent="0.25">
      <c r="A10" s="27" t="s">
        <v>2</v>
      </c>
      <c r="B10" s="28"/>
      <c r="C10" s="28"/>
    </row>
    <row r="11" spans="1:3" ht="25.5" x14ac:dyDescent="0.25">
      <c r="A11" s="3" t="s">
        <v>3</v>
      </c>
      <c r="B11" s="4" t="s">
        <v>4</v>
      </c>
      <c r="C11" s="5" t="s">
        <v>5</v>
      </c>
    </row>
    <row r="12" spans="1:3" x14ac:dyDescent="0.25">
      <c r="A12" s="6" t="s">
        <v>6</v>
      </c>
      <c r="B12" s="7" t="s">
        <v>7</v>
      </c>
      <c r="C12" s="8" t="s">
        <v>8</v>
      </c>
    </row>
    <row r="13" spans="1:3" ht="28.5" x14ac:dyDescent="0.25">
      <c r="A13" s="9" t="s">
        <v>9</v>
      </c>
      <c r="B13" s="10" t="s">
        <v>10</v>
      </c>
      <c r="C13" s="11">
        <f>C14+C23+C28+C34+C38+C41+C44+C47+C55+C59+C63+C68+C97</f>
        <v>305494.68611999991</v>
      </c>
    </row>
    <row r="14" spans="1:3" x14ac:dyDescent="0.25">
      <c r="A14" s="12" t="s">
        <v>11</v>
      </c>
      <c r="B14" s="13" t="s">
        <v>12</v>
      </c>
      <c r="C14" s="14">
        <f>C15+C16+C17+C18+C19+C20+C21+C22</f>
        <v>217233.09272000002</v>
      </c>
    </row>
    <row r="15" spans="1:3" ht="114.75" x14ac:dyDescent="0.25">
      <c r="A15" s="15" t="s">
        <v>13</v>
      </c>
      <c r="B15" s="16" t="s">
        <v>14</v>
      </c>
      <c r="C15" s="17">
        <v>207486.92869999999</v>
      </c>
    </row>
    <row r="16" spans="1:3" ht="38.25" x14ac:dyDescent="0.25">
      <c r="A16" s="15" t="s">
        <v>13</v>
      </c>
      <c r="B16" s="16" t="s">
        <v>15</v>
      </c>
      <c r="C16" s="17">
        <v>15.6967</v>
      </c>
    </row>
    <row r="17" spans="1:3" ht="76.5" x14ac:dyDescent="0.25">
      <c r="A17" s="15" t="s">
        <v>16</v>
      </c>
      <c r="B17" s="16" t="s">
        <v>17</v>
      </c>
      <c r="C17" s="17">
        <v>154.36732000000001</v>
      </c>
    </row>
    <row r="18" spans="1:3" ht="140.25" x14ac:dyDescent="0.25">
      <c r="A18" s="15" t="s">
        <v>18</v>
      </c>
      <c r="B18" s="16" t="s">
        <v>19</v>
      </c>
      <c r="C18" s="17">
        <v>3098.7673500000001</v>
      </c>
    </row>
    <row r="19" spans="1:3" ht="51" x14ac:dyDescent="0.25">
      <c r="A19" s="15" t="s">
        <v>18</v>
      </c>
      <c r="B19" s="16" t="s">
        <v>20</v>
      </c>
      <c r="C19" s="17">
        <v>11.506169999999999</v>
      </c>
    </row>
    <row r="20" spans="1:3" ht="140.25" x14ac:dyDescent="0.25">
      <c r="A20" s="15" t="s">
        <v>21</v>
      </c>
      <c r="B20" s="16" t="s">
        <v>22</v>
      </c>
      <c r="C20" s="17">
        <v>410.11849999999998</v>
      </c>
    </row>
    <row r="21" spans="1:3" ht="51" x14ac:dyDescent="0.25">
      <c r="A21" s="15" t="s">
        <v>23</v>
      </c>
      <c r="B21" s="16" t="s">
        <v>24</v>
      </c>
      <c r="C21" s="17">
        <v>28.145879999999998</v>
      </c>
    </row>
    <row r="22" spans="1:3" ht="51" x14ac:dyDescent="0.25">
      <c r="A22" s="15" t="s">
        <v>25</v>
      </c>
      <c r="B22" s="16" t="s">
        <v>26</v>
      </c>
      <c r="C22" s="17">
        <v>6027.5621000000001</v>
      </c>
    </row>
    <row r="23" spans="1:3" ht="38.25" x14ac:dyDescent="0.25">
      <c r="A23" s="12" t="s">
        <v>27</v>
      </c>
      <c r="B23" s="13" t="s">
        <v>28</v>
      </c>
      <c r="C23" s="14">
        <f>C24+C25+C26+C27</f>
        <v>34058.15337</v>
      </c>
    </row>
    <row r="24" spans="1:3" ht="127.5" x14ac:dyDescent="0.25">
      <c r="A24" s="15" t="s">
        <v>29</v>
      </c>
      <c r="B24" s="16" t="s">
        <v>30</v>
      </c>
      <c r="C24" s="17">
        <v>17595.65899</v>
      </c>
    </row>
    <row r="25" spans="1:3" ht="140.25" x14ac:dyDescent="0.25">
      <c r="A25" s="15" t="s">
        <v>31</v>
      </c>
      <c r="B25" s="16" t="s">
        <v>32</v>
      </c>
      <c r="C25" s="17">
        <v>101.66537</v>
      </c>
    </row>
    <row r="26" spans="1:3" ht="127.5" x14ac:dyDescent="0.25">
      <c r="A26" s="15" t="s">
        <v>33</v>
      </c>
      <c r="B26" s="16" t="s">
        <v>34</v>
      </c>
      <c r="C26" s="17">
        <v>18276.093509999999</v>
      </c>
    </row>
    <row r="27" spans="1:3" ht="127.5" x14ac:dyDescent="0.25">
      <c r="A27" s="15" t="s">
        <v>35</v>
      </c>
      <c r="B27" s="16" t="s">
        <v>36</v>
      </c>
      <c r="C27" s="17">
        <v>-1915.2645</v>
      </c>
    </row>
    <row r="28" spans="1:3" x14ac:dyDescent="0.25">
      <c r="A28" s="12" t="s">
        <v>37</v>
      </c>
      <c r="B28" s="13" t="s">
        <v>38</v>
      </c>
      <c r="C28" s="14">
        <f>C29+C30+C31+C32+C33</f>
        <v>17187.241850000002</v>
      </c>
    </row>
    <row r="29" spans="1:3" ht="38.25" x14ac:dyDescent="0.25">
      <c r="A29" s="15" t="s">
        <v>39</v>
      </c>
      <c r="B29" s="16" t="s">
        <v>40</v>
      </c>
      <c r="C29" s="17">
        <v>11505.914339999999</v>
      </c>
    </row>
    <row r="30" spans="1:3" ht="76.5" x14ac:dyDescent="0.25">
      <c r="A30" s="15" t="s">
        <v>41</v>
      </c>
      <c r="B30" s="16" t="s">
        <v>42</v>
      </c>
      <c r="C30" s="17">
        <v>3227.7500500000001</v>
      </c>
    </row>
    <row r="31" spans="1:3" ht="25.5" x14ac:dyDescent="0.25">
      <c r="A31" s="15" t="s">
        <v>43</v>
      </c>
      <c r="B31" s="16" t="s">
        <v>44</v>
      </c>
      <c r="C31" s="17">
        <v>4.3552499999999998</v>
      </c>
    </row>
    <row r="32" spans="1:3" x14ac:dyDescent="0.25">
      <c r="A32" s="15" t="s">
        <v>45</v>
      </c>
      <c r="B32" s="16" t="s">
        <v>46</v>
      </c>
      <c r="C32" s="17">
        <v>1141.7270000000001</v>
      </c>
    </row>
    <row r="33" spans="1:3" ht="51" x14ac:dyDescent="0.25">
      <c r="A33" s="15" t="s">
        <v>47</v>
      </c>
      <c r="B33" s="16" t="s">
        <v>48</v>
      </c>
      <c r="C33" s="17">
        <v>1307.49521</v>
      </c>
    </row>
    <row r="34" spans="1:3" x14ac:dyDescent="0.25">
      <c r="A34" s="12" t="s">
        <v>49</v>
      </c>
      <c r="B34" s="13" t="s">
        <v>50</v>
      </c>
      <c r="C34" s="14">
        <f>C35+C36+C37</f>
        <v>8674.2451899999996</v>
      </c>
    </row>
    <row r="35" spans="1:3" ht="89.25" x14ac:dyDescent="0.25">
      <c r="A35" s="15" t="s">
        <v>51</v>
      </c>
      <c r="B35" s="16" t="s">
        <v>52</v>
      </c>
      <c r="C35" s="17">
        <v>2740.8919599999999</v>
      </c>
    </row>
    <row r="36" spans="1:3" ht="76.5" x14ac:dyDescent="0.25">
      <c r="A36" s="15" t="s">
        <v>53</v>
      </c>
      <c r="B36" s="16" t="s">
        <v>54</v>
      </c>
      <c r="C36" s="17">
        <v>2460.5785099999998</v>
      </c>
    </row>
    <row r="37" spans="1:3" ht="89.25" x14ac:dyDescent="0.25">
      <c r="A37" s="15" t="s">
        <v>55</v>
      </c>
      <c r="B37" s="16" t="s">
        <v>56</v>
      </c>
      <c r="C37" s="17">
        <v>3472.7747199999999</v>
      </c>
    </row>
    <row r="38" spans="1:3" ht="38.25" x14ac:dyDescent="0.25">
      <c r="A38" s="12" t="s">
        <v>57</v>
      </c>
      <c r="B38" s="13" t="s">
        <v>58</v>
      </c>
      <c r="C38" s="14">
        <f>C39+C40</f>
        <v>131.9015</v>
      </c>
    </row>
    <row r="39" spans="1:3" ht="25.5" x14ac:dyDescent="0.25">
      <c r="A39" s="15" t="s">
        <v>59</v>
      </c>
      <c r="B39" s="16" t="s">
        <v>60</v>
      </c>
      <c r="C39" s="17">
        <v>0.94350000000000001</v>
      </c>
    </row>
    <row r="40" spans="1:3" ht="25.5" x14ac:dyDescent="0.25">
      <c r="A40" s="15" t="s">
        <v>59</v>
      </c>
      <c r="B40" s="16" t="s">
        <v>61</v>
      </c>
      <c r="C40" s="17">
        <v>130.958</v>
      </c>
    </row>
    <row r="41" spans="1:3" x14ac:dyDescent="0.25">
      <c r="A41" s="12" t="s">
        <v>62</v>
      </c>
      <c r="B41" s="13" t="s">
        <v>63</v>
      </c>
      <c r="C41" s="14">
        <f>C42+C43</f>
        <v>1835.53738</v>
      </c>
    </row>
    <row r="42" spans="1:3" ht="63.75" x14ac:dyDescent="0.25">
      <c r="A42" s="15" t="s">
        <v>64</v>
      </c>
      <c r="B42" s="16" t="s">
        <v>65</v>
      </c>
      <c r="C42" s="17">
        <v>51.823929999999997</v>
      </c>
    </row>
    <row r="43" spans="1:3" ht="51" x14ac:dyDescent="0.25">
      <c r="A43" s="15" t="s">
        <v>64</v>
      </c>
      <c r="B43" s="16" t="s">
        <v>66</v>
      </c>
      <c r="C43" s="17">
        <v>1783.71345</v>
      </c>
    </row>
    <row r="44" spans="1:3" ht="38.25" x14ac:dyDescent="0.25">
      <c r="A44" s="12" t="s">
        <v>67</v>
      </c>
      <c r="B44" s="13" t="s">
        <v>68</v>
      </c>
      <c r="C44" s="14">
        <f>C45+C46</f>
        <v>-9.1059899999999985</v>
      </c>
    </row>
    <row r="45" spans="1:3" ht="51" x14ac:dyDescent="0.25">
      <c r="A45" s="15" t="s">
        <v>69</v>
      </c>
      <c r="B45" s="16" t="s">
        <v>70</v>
      </c>
      <c r="C45" s="17">
        <v>-2.9999999999999997E-4</v>
      </c>
    </row>
    <row r="46" spans="1:3" ht="51" x14ac:dyDescent="0.25">
      <c r="A46" s="15" t="s">
        <v>71</v>
      </c>
      <c r="B46" s="16" t="s">
        <v>72</v>
      </c>
      <c r="C46" s="17">
        <v>-9.1056899999999992</v>
      </c>
    </row>
    <row r="47" spans="1:3" ht="51" x14ac:dyDescent="0.25">
      <c r="A47" s="12" t="s">
        <v>73</v>
      </c>
      <c r="B47" s="13" t="s">
        <v>74</v>
      </c>
      <c r="C47" s="14">
        <f>C48+C49+C50+C51+C52+C53+C54</f>
        <v>5756.9420600000003</v>
      </c>
    </row>
    <row r="48" spans="1:3" ht="89.25" x14ac:dyDescent="0.25">
      <c r="A48" s="15" t="s">
        <v>75</v>
      </c>
      <c r="B48" s="16" t="s">
        <v>76</v>
      </c>
      <c r="C48" s="17">
        <v>4611.4533700000002</v>
      </c>
    </row>
    <row r="49" spans="1:3" ht="89.25" x14ac:dyDescent="0.25">
      <c r="A49" s="15" t="s">
        <v>77</v>
      </c>
      <c r="B49" s="16" t="s">
        <v>78</v>
      </c>
      <c r="C49" s="17">
        <v>21.945489999999999</v>
      </c>
    </row>
    <row r="50" spans="1:3" ht="76.5" x14ac:dyDescent="0.25">
      <c r="A50" s="15" t="s">
        <v>79</v>
      </c>
      <c r="B50" s="16" t="s">
        <v>80</v>
      </c>
      <c r="C50" s="17">
        <v>9.99</v>
      </c>
    </row>
    <row r="51" spans="1:3" ht="38.25" x14ac:dyDescent="0.25">
      <c r="A51" s="15" t="s">
        <v>81</v>
      </c>
      <c r="B51" s="16" t="s">
        <v>82</v>
      </c>
      <c r="C51" s="17">
        <v>794.14490999999998</v>
      </c>
    </row>
    <row r="52" spans="1:3" ht="127.5" x14ac:dyDescent="0.25">
      <c r="A52" s="15" t="s">
        <v>83</v>
      </c>
      <c r="B52" s="16" t="s">
        <v>84</v>
      </c>
      <c r="C52" s="17">
        <v>9.2800000000000001E-3</v>
      </c>
    </row>
    <row r="53" spans="1:3" ht="102" x14ac:dyDescent="0.25">
      <c r="A53" s="15" t="s">
        <v>85</v>
      </c>
      <c r="B53" s="16" t="s">
        <v>86</v>
      </c>
      <c r="C53" s="17">
        <v>57.36</v>
      </c>
    </row>
    <row r="54" spans="1:3" ht="89.25" x14ac:dyDescent="0.25">
      <c r="A54" s="15" t="s">
        <v>85</v>
      </c>
      <c r="B54" s="16" t="s">
        <v>87</v>
      </c>
      <c r="C54" s="17">
        <v>262.03901000000002</v>
      </c>
    </row>
    <row r="55" spans="1:3" ht="25.5" x14ac:dyDescent="0.25">
      <c r="A55" s="12" t="s">
        <v>88</v>
      </c>
      <c r="B55" s="13" t="s">
        <v>89</v>
      </c>
      <c r="C55" s="14">
        <f>C56+C57+C58</f>
        <v>141.12520000000001</v>
      </c>
    </row>
    <row r="56" spans="1:3" ht="38.25" x14ac:dyDescent="0.25">
      <c r="A56" s="15" t="s">
        <v>90</v>
      </c>
      <c r="B56" s="16" t="s">
        <v>91</v>
      </c>
      <c r="C56" s="17">
        <v>135.03586999999999</v>
      </c>
    </row>
    <row r="57" spans="1:3" ht="25.5" x14ac:dyDescent="0.25">
      <c r="A57" s="15" t="s">
        <v>92</v>
      </c>
      <c r="B57" s="16" t="s">
        <v>93</v>
      </c>
      <c r="C57" s="17">
        <v>6.00854</v>
      </c>
    </row>
    <row r="58" spans="1:3" x14ac:dyDescent="0.25">
      <c r="A58" s="15" t="s">
        <v>94</v>
      </c>
      <c r="B58" s="16" t="s">
        <v>95</v>
      </c>
      <c r="C58" s="17">
        <v>8.0790000000000001E-2</v>
      </c>
    </row>
    <row r="59" spans="1:3" ht="38.25" x14ac:dyDescent="0.25">
      <c r="A59" s="12" t="s">
        <v>96</v>
      </c>
      <c r="B59" s="13" t="s">
        <v>97</v>
      </c>
      <c r="C59" s="14">
        <f>C60+C61+C62</f>
        <v>4439.1146699999999</v>
      </c>
    </row>
    <row r="60" spans="1:3" ht="38.25" x14ac:dyDescent="0.25">
      <c r="A60" s="15" t="s">
        <v>98</v>
      </c>
      <c r="B60" s="16" t="s">
        <v>99</v>
      </c>
      <c r="C60" s="17">
        <v>3434.4090299999998</v>
      </c>
    </row>
    <row r="61" spans="1:3" ht="38.25" x14ac:dyDescent="0.25">
      <c r="A61" s="15" t="s">
        <v>100</v>
      </c>
      <c r="B61" s="16" t="s">
        <v>101</v>
      </c>
      <c r="C61" s="17">
        <v>326.31366000000003</v>
      </c>
    </row>
    <row r="62" spans="1:3" ht="25.5" x14ac:dyDescent="0.25">
      <c r="A62" s="15" t="s">
        <v>102</v>
      </c>
      <c r="B62" s="16" t="s">
        <v>103</v>
      </c>
      <c r="C62" s="17">
        <v>678.39197999999999</v>
      </c>
    </row>
    <row r="63" spans="1:3" ht="25.5" x14ac:dyDescent="0.25">
      <c r="A63" s="12" t="s">
        <v>104</v>
      </c>
      <c r="B63" s="13" t="s">
        <v>105</v>
      </c>
      <c r="C63" s="14">
        <f>C64+C65+C66+C67</f>
        <v>4538.8752300000006</v>
      </c>
    </row>
    <row r="64" spans="1:3" ht="102" x14ac:dyDescent="0.25">
      <c r="A64" s="15" t="s">
        <v>106</v>
      </c>
      <c r="B64" s="16" t="s">
        <v>107</v>
      </c>
      <c r="C64" s="17">
        <v>1524.3</v>
      </c>
    </row>
    <row r="65" spans="1:3" ht="51" x14ac:dyDescent="0.25">
      <c r="A65" s="15" t="s">
        <v>108</v>
      </c>
      <c r="B65" s="16" t="s">
        <v>109</v>
      </c>
      <c r="C65" s="17">
        <v>2109.7843499999999</v>
      </c>
    </row>
    <row r="66" spans="1:3" ht="63.75" x14ac:dyDescent="0.25">
      <c r="A66" s="15" t="s">
        <v>110</v>
      </c>
      <c r="B66" s="16" t="s">
        <v>111</v>
      </c>
      <c r="C66" s="17">
        <v>263.41654</v>
      </c>
    </row>
    <row r="67" spans="1:3" ht="102" x14ac:dyDescent="0.25">
      <c r="A67" s="15" t="s">
        <v>112</v>
      </c>
      <c r="B67" s="16" t="s">
        <v>113</v>
      </c>
      <c r="C67" s="17">
        <v>641.37433999999996</v>
      </c>
    </row>
    <row r="68" spans="1:3" ht="25.5" x14ac:dyDescent="0.25">
      <c r="A68" s="12" t="s">
        <v>114</v>
      </c>
      <c r="B68" s="13" t="s">
        <v>115</v>
      </c>
      <c r="C68" s="14">
        <f>C69+C70+C71+C72+C73+C74+C75+C76+C77+C78+C79+C80+C81+C82+C83+C84+C85+C86+C87+C88+C89+C90+C91+C92+C93+C94+C95+C96</f>
        <v>367.43714</v>
      </c>
    </row>
    <row r="69" spans="1:3" ht="102" x14ac:dyDescent="0.25">
      <c r="A69" s="15" t="s">
        <v>116</v>
      </c>
      <c r="B69" s="16" t="s">
        <v>117</v>
      </c>
      <c r="C69" s="17">
        <v>4</v>
      </c>
    </row>
    <row r="70" spans="1:3" ht="153" x14ac:dyDescent="0.25">
      <c r="A70" s="15" t="s">
        <v>116</v>
      </c>
      <c r="B70" s="16" t="s">
        <v>118</v>
      </c>
      <c r="C70" s="17">
        <v>2.2501799999999998</v>
      </c>
    </row>
    <row r="71" spans="1:3" ht="127.5" x14ac:dyDescent="0.25">
      <c r="A71" s="15" t="s">
        <v>119</v>
      </c>
      <c r="B71" s="16" t="s">
        <v>120</v>
      </c>
      <c r="C71" s="17">
        <v>1.08744</v>
      </c>
    </row>
    <row r="72" spans="1:3" ht="204" x14ac:dyDescent="0.25">
      <c r="A72" s="15" t="s">
        <v>119</v>
      </c>
      <c r="B72" s="16" t="s">
        <v>121</v>
      </c>
      <c r="C72" s="17">
        <v>2</v>
      </c>
    </row>
    <row r="73" spans="1:3" ht="127.5" x14ac:dyDescent="0.25">
      <c r="A73" s="15" t="s">
        <v>119</v>
      </c>
      <c r="B73" s="16" t="s">
        <v>122</v>
      </c>
      <c r="C73" s="17">
        <v>53.950769999999999</v>
      </c>
    </row>
    <row r="74" spans="1:3" ht="102" x14ac:dyDescent="0.25">
      <c r="A74" s="15" t="s">
        <v>123</v>
      </c>
      <c r="B74" s="16" t="s">
        <v>124</v>
      </c>
      <c r="C74" s="17">
        <v>2.3925999999999998</v>
      </c>
    </row>
    <row r="75" spans="1:3" ht="127.5" x14ac:dyDescent="0.25">
      <c r="A75" s="15" t="s">
        <v>123</v>
      </c>
      <c r="B75" s="16" t="s">
        <v>125</v>
      </c>
      <c r="C75" s="17">
        <v>12.080920000000001</v>
      </c>
    </row>
    <row r="76" spans="1:3" ht="114.75" x14ac:dyDescent="0.25">
      <c r="A76" s="15" t="s">
        <v>123</v>
      </c>
      <c r="B76" s="16" t="s">
        <v>126</v>
      </c>
      <c r="C76" s="17">
        <v>0.15</v>
      </c>
    </row>
    <row r="77" spans="1:3" ht="102" x14ac:dyDescent="0.25">
      <c r="A77" s="15" t="s">
        <v>127</v>
      </c>
      <c r="B77" s="16" t="s">
        <v>128</v>
      </c>
      <c r="C77" s="17">
        <v>1.5</v>
      </c>
    </row>
    <row r="78" spans="1:3" ht="140.25" x14ac:dyDescent="0.25">
      <c r="A78" s="15" t="s">
        <v>129</v>
      </c>
      <c r="B78" s="16" t="s">
        <v>130</v>
      </c>
      <c r="C78" s="17">
        <v>2.25</v>
      </c>
    </row>
    <row r="79" spans="1:3" ht="153" x14ac:dyDescent="0.25">
      <c r="A79" s="15" t="s">
        <v>131</v>
      </c>
      <c r="B79" s="16" t="s">
        <v>132</v>
      </c>
      <c r="C79" s="17">
        <v>0.15</v>
      </c>
    </row>
    <row r="80" spans="1:3" ht="165.75" x14ac:dyDescent="0.25">
      <c r="A80" s="15" t="s">
        <v>131</v>
      </c>
      <c r="B80" s="16" t="s">
        <v>133</v>
      </c>
      <c r="C80" s="17">
        <v>0.6</v>
      </c>
    </row>
    <row r="81" spans="1:3" ht="102" x14ac:dyDescent="0.25">
      <c r="A81" s="15" t="s">
        <v>134</v>
      </c>
      <c r="B81" s="16" t="s">
        <v>135</v>
      </c>
      <c r="C81" s="17">
        <v>4</v>
      </c>
    </row>
    <row r="82" spans="1:3" ht="165.75" x14ac:dyDescent="0.25">
      <c r="A82" s="15" t="s">
        <v>134</v>
      </c>
      <c r="B82" s="16" t="s">
        <v>136</v>
      </c>
      <c r="C82" s="17">
        <v>2.6</v>
      </c>
    </row>
    <row r="83" spans="1:3" ht="153" x14ac:dyDescent="0.25">
      <c r="A83" s="15" t="s">
        <v>134</v>
      </c>
      <c r="B83" s="16" t="s">
        <v>137</v>
      </c>
      <c r="C83" s="17">
        <v>1</v>
      </c>
    </row>
    <row r="84" spans="1:3" ht="102" x14ac:dyDescent="0.25">
      <c r="A84" s="15" t="s">
        <v>138</v>
      </c>
      <c r="B84" s="16" t="s">
        <v>139</v>
      </c>
      <c r="C84" s="17">
        <v>1.25</v>
      </c>
    </row>
    <row r="85" spans="1:3" ht="127.5" x14ac:dyDescent="0.25">
      <c r="A85" s="15" t="s">
        <v>138</v>
      </c>
      <c r="B85" s="16" t="s">
        <v>140</v>
      </c>
      <c r="C85" s="17">
        <v>0.14643999999999999</v>
      </c>
    </row>
    <row r="86" spans="1:3" ht="165.75" x14ac:dyDescent="0.25">
      <c r="A86" s="15" t="s">
        <v>138</v>
      </c>
      <c r="B86" s="16" t="s">
        <v>141</v>
      </c>
      <c r="C86" s="17">
        <v>45</v>
      </c>
    </row>
    <row r="87" spans="1:3" ht="114.75" x14ac:dyDescent="0.25">
      <c r="A87" s="15" t="s">
        <v>142</v>
      </c>
      <c r="B87" s="16" t="s">
        <v>143</v>
      </c>
      <c r="C87" s="17">
        <v>102.179</v>
      </c>
    </row>
    <row r="88" spans="1:3" ht="280.5" x14ac:dyDescent="0.25">
      <c r="A88" s="15" t="s">
        <v>142</v>
      </c>
      <c r="B88" s="16" t="s">
        <v>144</v>
      </c>
      <c r="C88" s="17">
        <v>5</v>
      </c>
    </row>
    <row r="89" spans="1:3" ht="127.5" x14ac:dyDescent="0.25">
      <c r="A89" s="15" t="s">
        <v>142</v>
      </c>
      <c r="B89" s="16" t="s">
        <v>145</v>
      </c>
      <c r="C89" s="17">
        <v>5</v>
      </c>
    </row>
    <row r="90" spans="1:3" ht="127.5" x14ac:dyDescent="0.25">
      <c r="A90" s="15" t="s">
        <v>142</v>
      </c>
      <c r="B90" s="16" t="s">
        <v>146</v>
      </c>
      <c r="C90" s="17">
        <v>6.6034800000000002</v>
      </c>
    </row>
    <row r="91" spans="1:3" ht="51" x14ac:dyDescent="0.25">
      <c r="A91" s="15" t="s">
        <v>147</v>
      </c>
      <c r="B91" s="16" t="s">
        <v>148</v>
      </c>
      <c r="C91" s="17">
        <v>4</v>
      </c>
    </row>
    <row r="92" spans="1:3" ht="89.25" x14ac:dyDescent="0.25">
      <c r="A92" s="15" t="s">
        <v>149</v>
      </c>
      <c r="B92" s="16" t="s">
        <v>150</v>
      </c>
      <c r="C92" s="17">
        <v>0.10667</v>
      </c>
    </row>
    <row r="93" spans="1:3" ht="76.5" x14ac:dyDescent="0.25">
      <c r="A93" s="15" t="s">
        <v>151</v>
      </c>
      <c r="B93" s="16" t="s">
        <v>152</v>
      </c>
      <c r="C93" s="17">
        <v>24.980989999999998</v>
      </c>
    </row>
    <row r="94" spans="1:3" ht="51" x14ac:dyDescent="0.25">
      <c r="A94" s="15" t="s">
        <v>153</v>
      </c>
      <c r="B94" s="16" t="s">
        <v>154</v>
      </c>
      <c r="C94" s="17">
        <v>9.5</v>
      </c>
    </row>
    <row r="95" spans="1:3" ht="76.5" x14ac:dyDescent="0.25">
      <c r="A95" s="15" t="s">
        <v>155</v>
      </c>
      <c r="B95" s="16" t="s">
        <v>156</v>
      </c>
      <c r="C95" s="17">
        <v>-198.07094000000001</v>
      </c>
    </row>
    <row r="96" spans="1:3" ht="114.75" x14ac:dyDescent="0.25">
      <c r="A96" s="15" t="s">
        <v>157</v>
      </c>
      <c r="B96" s="16" t="s">
        <v>158</v>
      </c>
      <c r="C96" s="17">
        <v>271.72958999999997</v>
      </c>
    </row>
    <row r="97" spans="1:3" x14ac:dyDescent="0.25">
      <c r="A97" s="12" t="s">
        <v>159</v>
      </c>
      <c r="B97" s="13" t="s">
        <v>160</v>
      </c>
      <c r="C97" s="14">
        <f>C98+C99+C100+C101+C102+C103+C104+C105+C106+C107+C108+C109+C110+C111+C112+C113+C114+C115+C116+C117+C118+C119+C120+C121+C122+C123+C124+C125+C126+C127+C128+C129+C130+C131+C132+C133</f>
        <v>11140.125800000007</v>
      </c>
    </row>
    <row r="98" spans="1:3" ht="25.5" x14ac:dyDescent="0.25">
      <c r="A98" s="15" t="s">
        <v>161</v>
      </c>
      <c r="B98" s="16" t="s">
        <v>162</v>
      </c>
      <c r="C98" s="17">
        <v>-25</v>
      </c>
    </row>
    <row r="99" spans="1:3" ht="38.25" x14ac:dyDescent="0.25">
      <c r="A99" s="15" t="s">
        <v>163</v>
      </c>
      <c r="B99" s="16" t="s">
        <v>164</v>
      </c>
      <c r="C99" s="17">
        <v>7234.8920200000002</v>
      </c>
    </row>
    <row r="100" spans="1:3" ht="102" x14ac:dyDescent="0.25">
      <c r="A100" s="15" t="s">
        <v>165</v>
      </c>
      <c r="B100" s="16" t="s">
        <v>166</v>
      </c>
      <c r="C100" s="17">
        <v>31.78</v>
      </c>
    </row>
    <row r="101" spans="1:3" ht="102" x14ac:dyDescent="0.25">
      <c r="A101" s="15" t="s">
        <v>165</v>
      </c>
      <c r="B101" s="16" t="s">
        <v>167</v>
      </c>
      <c r="C101" s="17">
        <v>60.414879999999997</v>
      </c>
    </row>
    <row r="102" spans="1:3" ht="102" x14ac:dyDescent="0.25">
      <c r="A102" s="15" t="s">
        <v>165</v>
      </c>
      <c r="B102" s="16" t="s">
        <v>168</v>
      </c>
      <c r="C102" s="17">
        <v>133.96956</v>
      </c>
    </row>
    <row r="103" spans="1:3" ht="102" x14ac:dyDescent="0.25">
      <c r="A103" s="15" t="s">
        <v>165</v>
      </c>
      <c r="B103" s="16" t="s">
        <v>169</v>
      </c>
      <c r="C103" s="17">
        <v>136.07521</v>
      </c>
    </row>
    <row r="104" spans="1:3" ht="102" x14ac:dyDescent="0.25">
      <c r="A104" s="15" t="s">
        <v>165</v>
      </c>
      <c r="B104" s="16" t="s">
        <v>170</v>
      </c>
      <c r="C104" s="17">
        <v>79.891999999999996</v>
      </c>
    </row>
    <row r="105" spans="1:3" ht="102" x14ac:dyDescent="0.25">
      <c r="A105" s="15" t="s">
        <v>165</v>
      </c>
      <c r="B105" s="16" t="s">
        <v>171</v>
      </c>
      <c r="C105" s="17">
        <v>176.85</v>
      </c>
    </row>
    <row r="106" spans="1:3" ht="102" x14ac:dyDescent="0.25">
      <c r="A106" s="15" t="s">
        <v>165</v>
      </c>
      <c r="B106" s="16" t="s">
        <v>172</v>
      </c>
      <c r="C106" s="17">
        <v>166.50005999999999</v>
      </c>
    </row>
    <row r="107" spans="1:3" ht="102" x14ac:dyDescent="0.25">
      <c r="A107" s="15" t="s">
        <v>165</v>
      </c>
      <c r="B107" s="16" t="s">
        <v>173</v>
      </c>
      <c r="C107" s="17">
        <v>123.54</v>
      </c>
    </row>
    <row r="108" spans="1:3" ht="102" x14ac:dyDescent="0.25">
      <c r="A108" s="15" t="s">
        <v>165</v>
      </c>
      <c r="B108" s="16" t="s">
        <v>174</v>
      </c>
      <c r="C108" s="17">
        <v>170.22499999999999</v>
      </c>
    </row>
    <row r="109" spans="1:3" ht="102" x14ac:dyDescent="0.25">
      <c r="A109" s="15" t="s">
        <v>165</v>
      </c>
      <c r="B109" s="16" t="s">
        <v>175</v>
      </c>
      <c r="C109" s="17">
        <v>165.6</v>
      </c>
    </row>
    <row r="110" spans="1:3" ht="102" x14ac:dyDescent="0.25">
      <c r="A110" s="15" t="s">
        <v>165</v>
      </c>
      <c r="B110" s="16" t="s">
        <v>176</v>
      </c>
      <c r="C110" s="17">
        <v>76.627089999999995</v>
      </c>
    </row>
    <row r="111" spans="1:3" ht="102" x14ac:dyDescent="0.25">
      <c r="A111" s="15" t="s">
        <v>165</v>
      </c>
      <c r="B111" s="16" t="s">
        <v>177</v>
      </c>
      <c r="C111" s="17">
        <v>144.00729000000001</v>
      </c>
    </row>
    <row r="112" spans="1:3" ht="102" x14ac:dyDescent="0.25">
      <c r="A112" s="15" t="s">
        <v>165</v>
      </c>
      <c r="B112" s="16" t="s">
        <v>178</v>
      </c>
      <c r="C112" s="17">
        <v>156.62200000000001</v>
      </c>
    </row>
    <row r="113" spans="1:3" ht="102" x14ac:dyDescent="0.25">
      <c r="A113" s="15" t="s">
        <v>165</v>
      </c>
      <c r="B113" s="16" t="s">
        <v>179</v>
      </c>
      <c r="C113" s="17">
        <v>103.40600000000001</v>
      </c>
    </row>
    <row r="114" spans="1:3" ht="102" x14ac:dyDescent="0.25">
      <c r="A114" s="15" t="s">
        <v>165</v>
      </c>
      <c r="B114" s="16" t="s">
        <v>180</v>
      </c>
      <c r="C114" s="17">
        <v>118.96651</v>
      </c>
    </row>
    <row r="115" spans="1:3" ht="102" x14ac:dyDescent="0.25">
      <c r="A115" s="15" t="s">
        <v>165</v>
      </c>
      <c r="B115" s="16" t="s">
        <v>181</v>
      </c>
      <c r="C115" s="17">
        <v>87.432289999999995</v>
      </c>
    </row>
    <row r="116" spans="1:3" ht="102" x14ac:dyDescent="0.25">
      <c r="A116" s="15" t="s">
        <v>165</v>
      </c>
      <c r="B116" s="16" t="s">
        <v>182</v>
      </c>
      <c r="C116" s="17">
        <v>33.209000000000003</v>
      </c>
    </row>
    <row r="117" spans="1:3" ht="127.5" x14ac:dyDescent="0.25">
      <c r="A117" s="15" t="s">
        <v>165</v>
      </c>
      <c r="B117" s="16" t="s">
        <v>183</v>
      </c>
      <c r="C117" s="17">
        <v>31.78</v>
      </c>
    </row>
    <row r="118" spans="1:3" ht="127.5" x14ac:dyDescent="0.25">
      <c r="A118" s="15" t="s">
        <v>165</v>
      </c>
      <c r="B118" s="16" t="s">
        <v>184</v>
      </c>
      <c r="C118" s="17">
        <v>60.414879999999997</v>
      </c>
    </row>
    <row r="119" spans="1:3" ht="127.5" x14ac:dyDescent="0.25">
      <c r="A119" s="15" t="s">
        <v>165</v>
      </c>
      <c r="B119" s="16" t="s">
        <v>185</v>
      </c>
      <c r="C119" s="17">
        <v>133.96956</v>
      </c>
    </row>
    <row r="120" spans="1:3" ht="127.5" x14ac:dyDescent="0.25">
      <c r="A120" s="15" t="s">
        <v>165</v>
      </c>
      <c r="B120" s="16" t="s">
        <v>186</v>
      </c>
      <c r="C120" s="17">
        <v>136.07521</v>
      </c>
    </row>
    <row r="121" spans="1:3" ht="127.5" x14ac:dyDescent="0.25">
      <c r="A121" s="15" t="s">
        <v>165</v>
      </c>
      <c r="B121" s="16" t="s">
        <v>187</v>
      </c>
      <c r="C121" s="17">
        <v>79.891999999999996</v>
      </c>
    </row>
    <row r="122" spans="1:3" ht="127.5" x14ac:dyDescent="0.25">
      <c r="A122" s="15" t="s">
        <v>165</v>
      </c>
      <c r="B122" s="16" t="s">
        <v>188</v>
      </c>
      <c r="C122" s="17">
        <v>176.85</v>
      </c>
    </row>
    <row r="123" spans="1:3" ht="127.5" x14ac:dyDescent="0.25">
      <c r="A123" s="15" t="s">
        <v>165</v>
      </c>
      <c r="B123" s="16" t="s">
        <v>189</v>
      </c>
      <c r="C123" s="17">
        <v>166.50005999999999</v>
      </c>
    </row>
    <row r="124" spans="1:3" ht="127.5" x14ac:dyDescent="0.25">
      <c r="A124" s="15" t="s">
        <v>165</v>
      </c>
      <c r="B124" s="16" t="s">
        <v>190</v>
      </c>
      <c r="C124" s="17">
        <v>123.54</v>
      </c>
    </row>
    <row r="125" spans="1:3" ht="127.5" x14ac:dyDescent="0.25">
      <c r="A125" s="15" t="s">
        <v>165</v>
      </c>
      <c r="B125" s="16" t="s">
        <v>191</v>
      </c>
      <c r="C125" s="17">
        <v>170.22499999999999</v>
      </c>
    </row>
    <row r="126" spans="1:3" ht="127.5" x14ac:dyDescent="0.25">
      <c r="A126" s="15" t="s">
        <v>165</v>
      </c>
      <c r="B126" s="16" t="s">
        <v>192</v>
      </c>
      <c r="C126" s="17">
        <v>165.6</v>
      </c>
    </row>
    <row r="127" spans="1:3" ht="127.5" x14ac:dyDescent="0.25">
      <c r="A127" s="15" t="s">
        <v>165</v>
      </c>
      <c r="B127" s="16" t="s">
        <v>193</v>
      </c>
      <c r="C127" s="17">
        <v>76.627089999999995</v>
      </c>
    </row>
    <row r="128" spans="1:3" ht="127.5" x14ac:dyDescent="0.25">
      <c r="A128" s="15" t="s">
        <v>165</v>
      </c>
      <c r="B128" s="16" t="s">
        <v>194</v>
      </c>
      <c r="C128" s="17">
        <v>144.00729000000001</v>
      </c>
    </row>
    <row r="129" spans="1:6" ht="127.5" x14ac:dyDescent="0.25">
      <c r="A129" s="15" t="s">
        <v>165</v>
      </c>
      <c r="B129" s="16" t="s">
        <v>195</v>
      </c>
      <c r="C129" s="17">
        <v>156.62200000000001</v>
      </c>
    </row>
    <row r="130" spans="1:6" ht="127.5" x14ac:dyDescent="0.25">
      <c r="A130" s="15" t="s">
        <v>165</v>
      </c>
      <c r="B130" s="16" t="s">
        <v>196</v>
      </c>
      <c r="C130" s="17">
        <v>103.40600000000001</v>
      </c>
    </row>
    <row r="131" spans="1:6" ht="127.5" x14ac:dyDescent="0.25">
      <c r="A131" s="15" t="s">
        <v>165</v>
      </c>
      <c r="B131" s="16" t="s">
        <v>197</v>
      </c>
      <c r="C131" s="17">
        <v>118.96651</v>
      </c>
    </row>
    <row r="132" spans="1:6" ht="127.5" x14ac:dyDescent="0.25">
      <c r="A132" s="15" t="s">
        <v>165</v>
      </c>
      <c r="B132" s="16" t="s">
        <v>198</v>
      </c>
      <c r="C132" s="17">
        <v>87.432289999999995</v>
      </c>
    </row>
    <row r="133" spans="1:6" ht="127.5" x14ac:dyDescent="0.25">
      <c r="A133" s="15" t="s">
        <v>165</v>
      </c>
      <c r="B133" s="16" t="s">
        <v>199</v>
      </c>
      <c r="C133" s="17">
        <v>33.209000000000003</v>
      </c>
    </row>
    <row r="134" spans="1:6" ht="15.75" thickBot="1" x14ac:dyDescent="0.3">
      <c r="A134" s="9" t="s">
        <v>200</v>
      </c>
      <c r="B134" s="10" t="s">
        <v>201</v>
      </c>
      <c r="C134" s="11">
        <f>C135+C184+C187+C189</f>
        <v>1113067.8687799999</v>
      </c>
    </row>
    <row r="135" spans="1:6" ht="38.25" x14ac:dyDescent="0.25">
      <c r="A135" s="12" t="s">
        <v>202</v>
      </c>
      <c r="B135" s="13" t="s">
        <v>203</v>
      </c>
      <c r="C135" s="14">
        <f>C136+C140+C164+C178</f>
        <v>1104149.8595400001</v>
      </c>
    </row>
    <row r="136" spans="1:6" x14ac:dyDescent="0.25">
      <c r="A136" s="12"/>
      <c r="B136" s="13" t="s">
        <v>294</v>
      </c>
      <c r="C136" s="14">
        <f>C137+C138+C139</f>
        <v>174946.965</v>
      </c>
    </row>
    <row r="137" spans="1:6" ht="38.25" x14ac:dyDescent="0.25">
      <c r="A137" s="15" t="s">
        <v>204</v>
      </c>
      <c r="B137" s="16" t="s">
        <v>205</v>
      </c>
      <c r="C137" s="17">
        <v>133777</v>
      </c>
      <c r="F137" s="26"/>
    </row>
    <row r="138" spans="1:6" ht="38.25" x14ac:dyDescent="0.25">
      <c r="A138" s="15" t="s">
        <v>206</v>
      </c>
      <c r="B138" s="16" t="s">
        <v>207</v>
      </c>
      <c r="C138" s="17">
        <v>38951.555</v>
      </c>
    </row>
    <row r="139" spans="1:6" ht="25.5" x14ac:dyDescent="0.25">
      <c r="A139" s="15" t="s">
        <v>208</v>
      </c>
      <c r="B139" s="16" t="s">
        <v>209</v>
      </c>
      <c r="C139" s="17">
        <v>2218.41</v>
      </c>
    </row>
    <row r="140" spans="1:6" x14ac:dyDescent="0.25">
      <c r="A140" s="15"/>
      <c r="B140" s="24" t="s">
        <v>295</v>
      </c>
      <c r="C140" s="25">
        <f>C141+C142+C143+C144+C145+C146+C147+C148+C149+C150+C151+C152+C153+C154+C155+C156+C157+C158+C159+C160+C161+C162+C163</f>
        <v>321862.77498000005</v>
      </c>
    </row>
    <row r="141" spans="1:6" ht="38.25" x14ac:dyDescent="0.25">
      <c r="A141" s="15" t="s">
        <v>210</v>
      </c>
      <c r="B141" s="16" t="s">
        <v>211</v>
      </c>
      <c r="C141" s="17">
        <v>27871.79866</v>
      </c>
    </row>
    <row r="142" spans="1:6" ht="51" x14ac:dyDescent="0.25">
      <c r="A142" s="15" t="s">
        <v>212</v>
      </c>
      <c r="B142" s="16" t="s">
        <v>213</v>
      </c>
      <c r="C142" s="17">
        <v>14913.965399999999</v>
      </c>
    </row>
    <row r="143" spans="1:6" ht="76.5" x14ac:dyDescent="0.25">
      <c r="A143" s="15" t="s">
        <v>214</v>
      </c>
      <c r="B143" s="16" t="s">
        <v>215</v>
      </c>
      <c r="C143" s="17">
        <v>513.68673000000001</v>
      </c>
    </row>
    <row r="144" spans="1:6" ht="63.75" x14ac:dyDescent="0.25">
      <c r="A144" s="15" t="s">
        <v>216</v>
      </c>
      <c r="B144" s="16" t="s">
        <v>217</v>
      </c>
      <c r="C144" s="17">
        <v>3000</v>
      </c>
    </row>
    <row r="145" spans="1:3" ht="63.75" x14ac:dyDescent="0.25">
      <c r="A145" s="15" t="s">
        <v>218</v>
      </c>
      <c r="B145" s="16" t="s">
        <v>219</v>
      </c>
      <c r="C145" s="17">
        <v>8898.6932799999995</v>
      </c>
    </row>
    <row r="146" spans="1:3" ht="63.75" x14ac:dyDescent="0.25">
      <c r="A146" s="15" t="s">
        <v>220</v>
      </c>
      <c r="B146" s="16" t="s">
        <v>221</v>
      </c>
      <c r="C146" s="17">
        <v>500</v>
      </c>
    </row>
    <row r="147" spans="1:3" ht="38.25" x14ac:dyDescent="0.25">
      <c r="A147" s="15" t="s">
        <v>222</v>
      </c>
      <c r="B147" s="16" t="s">
        <v>223</v>
      </c>
      <c r="C147" s="17">
        <v>1347.1760300000001</v>
      </c>
    </row>
    <row r="148" spans="1:3" ht="25.5" x14ac:dyDescent="0.25">
      <c r="A148" s="15" t="s">
        <v>224</v>
      </c>
      <c r="B148" s="16" t="s">
        <v>225</v>
      </c>
      <c r="C148" s="17">
        <v>245.82677000000001</v>
      </c>
    </row>
    <row r="149" spans="1:3" ht="25.5" x14ac:dyDescent="0.25">
      <c r="A149" s="15" t="s">
        <v>226</v>
      </c>
      <c r="B149" s="16" t="s">
        <v>227</v>
      </c>
      <c r="C149" s="17">
        <v>143.29585</v>
      </c>
    </row>
    <row r="150" spans="1:3" ht="63.75" x14ac:dyDescent="0.25">
      <c r="A150" s="15" t="s">
        <v>228</v>
      </c>
      <c r="B150" s="16" t="s">
        <v>229</v>
      </c>
      <c r="C150" s="17">
        <v>2924.8782200000001</v>
      </c>
    </row>
    <row r="151" spans="1:3" ht="38.25" x14ac:dyDescent="0.25">
      <c r="A151" s="15" t="s">
        <v>230</v>
      </c>
      <c r="B151" s="16" t="s">
        <v>231</v>
      </c>
      <c r="C151" s="17">
        <v>6021.4986500000005</v>
      </c>
    </row>
    <row r="152" spans="1:3" ht="38.25" x14ac:dyDescent="0.25">
      <c r="A152" s="15" t="s">
        <v>232</v>
      </c>
      <c r="B152" s="16" t="s">
        <v>233</v>
      </c>
      <c r="C152" s="17">
        <v>39.6</v>
      </c>
    </row>
    <row r="153" spans="1:3" ht="38.25" x14ac:dyDescent="0.25">
      <c r="A153" s="15" t="s">
        <v>234</v>
      </c>
      <c r="B153" s="16" t="s">
        <v>235</v>
      </c>
      <c r="C153" s="17">
        <v>60718.162049999999</v>
      </c>
    </row>
    <row r="154" spans="1:3" ht="63.75" x14ac:dyDescent="0.25">
      <c r="A154" s="15" t="s">
        <v>236</v>
      </c>
      <c r="B154" s="16" t="s">
        <v>237</v>
      </c>
      <c r="C154" s="17">
        <v>99505.25</v>
      </c>
    </row>
    <row r="155" spans="1:3" ht="25.5" x14ac:dyDescent="0.25">
      <c r="A155" s="15" t="s">
        <v>238</v>
      </c>
      <c r="B155" s="16" t="s">
        <v>239</v>
      </c>
      <c r="C155" s="17">
        <v>9.9499999999999993</v>
      </c>
    </row>
    <row r="156" spans="1:3" ht="102" x14ac:dyDescent="0.25">
      <c r="A156" s="15" t="s">
        <v>238</v>
      </c>
      <c r="B156" s="16" t="s">
        <v>240</v>
      </c>
      <c r="C156" s="17">
        <v>48003.561560000002</v>
      </c>
    </row>
    <row r="157" spans="1:3" ht="63.75" x14ac:dyDescent="0.25">
      <c r="A157" s="15" t="s">
        <v>238</v>
      </c>
      <c r="B157" s="16" t="s">
        <v>241</v>
      </c>
      <c r="C157" s="17">
        <v>2065.2568500000002</v>
      </c>
    </row>
    <row r="158" spans="1:3" ht="127.5" x14ac:dyDescent="0.25">
      <c r="A158" s="15" t="s">
        <v>238</v>
      </c>
      <c r="B158" s="16" t="s">
        <v>242</v>
      </c>
      <c r="C158" s="17">
        <v>162.03295</v>
      </c>
    </row>
    <row r="159" spans="1:3" ht="89.25" x14ac:dyDescent="0.25">
      <c r="A159" s="15" t="s">
        <v>238</v>
      </c>
      <c r="B159" s="16" t="s">
        <v>243</v>
      </c>
      <c r="C159" s="17">
        <v>10276.856690000001</v>
      </c>
    </row>
    <row r="160" spans="1:3" ht="51" x14ac:dyDescent="0.25">
      <c r="A160" s="15" t="s">
        <v>238</v>
      </c>
      <c r="B160" s="16" t="s">
        <v>244</v>
      </c>
      <c r="C160" s="17">
        <v>936.38</v>
      </c>
    </row>
    <row r="161" spans="1:3" ht="38.25" x14ac:dyDescent="0.25">
      <c r="A161" s="15" t="s">
        <v>238</v>
      </c>
      <c r="B161" s="16" t="s">
        <v>245</v>
      </c>
      <c r="C161" s="17">
        <v>3340.72129</v>
      </c>
    </row>
    <row r="162" spans="1:3" ht="63.75" x14ac:dyDescent="0.25">
      <c r="A162" s="15" t="s">
        <v>238</v>
      </c>
      <c r="B162" s="16" t="s">
        <v>246</v>
      </c>
      <c r="C162" s="17">
        <v>2818.0140000000001</v>
      </c>
    </row>
    <row r="163" spans="1:3" ht="89.25" x14ac:dyDescent="0.25">
      <c r="A163" s="15" t="s">
        <v>238</v>
      </c>
      <c r="B163" s="16" t="s">
        <v>247</v>
      </c>
      <c r="C163" s="17">
        <v>27606.17</v>
      </c>
    </row>
    <row r="164" spans="1:3" x14ac:dyDescent="0.25">
      <c r="A164" s="15"/>
      <c r="B164" s="24" t="s">
        <v>296</v>
      </c>
      <c r="C164" s="25">
        <f>C165+C166+C167+C168+C169+C170+C171+C172+C173+C174+C175+C176+C177</f>
        <v>401957.92616999999</v>
      </c>
    </row>
    <row r="165" spans="1:3" ht="76.5" x14ac:dyDescent="0.25">
      <c r="A165" s="15" t="s">
        <v>248</v>
      </c>
      <c r="B165" s="16" t="s">
        <v>249</v>
      </c>
      <c r="C165" s="17">
        <v>131545.46609999999</v>
      </c>
    </row>
    <row r="166" spans="1:3" ht="140.25" x14ac:dyDescent="0.25">
      <c r="A166" s="15" t="s">
        <v>248</v>
      </c>
      <c r="B166" s="16" t="s">
        <v>250</v>
      </c>
      <c r="C166" s="17">
        <v>222.46441999999999</v>
      </c>
    </row>
    <row r="167" spans="1:3" ht="127.5" x14ac:dyDescent="0.25">
      <c r="A167" s="15" t="s">
        <v>248</v>
      </c>
      <c r="B167" s="16" t="s">
        <v>251</v>
      </c>
      <c r="C167" s="17">
        <v>755.2</v>
      </c>
    </row>
    <row r="168" spans="1:3" ht="63.75" x14ac:dyDescent="0.25">
      <c r="A168" s="15" t="s">
        <v>248</v>
      </c>
      <c r="B168" s="16" t="s">
        <v>252</v>
      </c>
      <c r="C168" s="17">
        <v>677.9</v>
      </c>
    </row>
    <row r="169" spans="1:3" ht="51" x14ac:dyDescent="0.25">
      <c r="A169" s="15" t="s">
        <v>248</v>
      </c>
      <c r="B169" s="16" t="s">
        <v>253</v>
      </c>
      <c r="C169" s="17">
        <v>678.94871999999998</v>
      </c>
    </row>
    <row r="170" spans="1:3" ht="191.25" x14ac:dyDescent="0.25">
      <c r="A170" s="15" t="s">
        <v>248</v>
      </c>
      <c r="B170" s="16" t="s">
        <v>254</v>
      </c>
      <c r="C170" s="17">
        <v>130.8056</v>
      </c>
    </row>
    <row r="171" spans="1:3" ht="76.5" x14ac:dyDescent="0.25">
      <c r="A171" s="15" t="s">
        <v>248</v>
      </c>
      <c r="B171" s="16" t="s">
        <v>255</v>
      </c>
      <c r="C171" s="17">
        <v>349.74770000000001</v>
      </c>
    </row>
    <row r="172" spans="1:3" ht="165.75" x14ac:dyDescent="0.25">
      <c r="A172" s="15" t="s">
        <v>248</v>
      </c>
      <c r="B172" s="16" t="s">
        <v>256</v>
      </c>
      <c r="C172" s="17">
        <v>16.791599999999999</v>
      </c>
    </row>
    <row r="173" spans="1:3" ht="114.75" x14ac:dyDescent="0.25">
      <c r="A173" s="15" t="s">
        <v>248</v>
      </c>
      <c r="B173" s="16" t="s">
        <v>257</v>
      </c>
      <c r="C173" s="17">
        <v>258974.32154999999</v>
      </c>
    </row>
    <row r="174" spans="1:3" ht="76.5" x14ac:dyDescent="0.25">
      <c r="A174" s="15" t="s">
        <v>248</v>
      </c>
      <c r="B174" s="16" t="s">
        <v>258</v>
      </c>
      <c r="C174" s="17">
        <v>5524.8090000000002</v>
      </c>
    </row>
    <row r="175" spans="1:3" ht="89.25" x14ac:dyDescent="0.25">
      <c r="A175" s="15" t="s">
        <v>259</v>
      </c>
      <c r="B175" s="16" t="s">
        <v>260</v>
      </c>
      <c r="C175" s="17">
        <v>488.62009</v>
      </c>
    </row>
    <row r="176" spans="1:3" ht="51" x14ac:dyDescent="0.25">
      <c r="A176" s="15" t="s">
        <v>261</v>
      </c>
      <c r="B176" s="16" t="s">
        <v>262</v>
      </c>
      <c r="C176" s="17">
        <v>1442.85139</v>
      </c>
    </row>
    <row r="177" spans="1:3" ht="38.25" x14ac:dyDescent="0.25">
      <c r="A177" s="15" t="s">
        <v>263</v>
      </c>
      <c r="B177" s="16" t="s">
        <v>264</v>
      </c>
      <c r="C177" s="17">
        <v>1150</v>
      </c>
    </row>
    <row r="178" spans="1:3" x14ac:dyDescent="0.25">
      <c r="A178" s="15"/>
      <c r="B178" s="24" t="s">
        <v>297</v>
      </c>
      <c r="C178" s="25">
        <f>C179+C180+C181+C182+C183</f>
        <v>205382.19339</v>
      </c>
    </row>
    <row r="179" spans="1:3" ht="178.5" x14ac:dyDescent="0.25">
      <c r="A179" s="15" t="s">
        <v>265</v>
      </c>
      <c r="B179" s="16" t="s">
        <v>266</v>
      </c>
      <c r="C179" s="17">
        <v>323.65622000000002</v>
      </c>
    </row>
    <row r="180" spans="1:3" ht="89.25" x14ac:dyDescent="0.25">
      <c r="A180" s="15" t="s">
        <v>267</v>
      </c>
      <c r="B180" s="16" t="s">
        <v>268</v>
      </c>
      <c r="C180" s="17">
        <v>2493.6629899999998</v>
      </c>
    </row>
    <row r="181" spans="1:3" ht="76.5" x14ac:dyDescent="0.25">
      <c r="A181" s="15" t="s">
        <v>269</v>
      </c>
      <c r="B181" s="16" t="s">
        <v>270</v>
      </c>
      <c r="C181" s="17">
        <v>23137.965199999999</v>
      </c>
    </row>
    <row r="182" spans="1:3" ht="76.5" x14ac:dyDescent="0.25">
      <c r="A182" s="15" t="s">
        <v>271</v>
      </c>
      <c r="B182" s="16" t="s">
        <v>272</v>
      </c>
      <c r="C182" s="17">
        <v>38905.645770000003</v>
      </c>
    </row>
    <row r="183" spans="1:3" ht="38.25" x14ac:dyDescent="0.25">
      <c r="A183" s="15" t="s">
        <v>273</v>
      </c>
      <c r="B183" s="16" t="s">
        <v>274</v>
      </c>
      <c r="C183" s="17">
        <v>140521.26321</v>
      </c>
    </row>
    <row r="184" spans="1:3" x14ac:dyDescent="0.25">
      <c r="A184" s="12" t="s">
        <v>275</v>
      </c>
      <c r="B184" s="13" t="s">
        <v>276</v>
      </c>
      <c r="C184" s="14">
        <f>C185+C186</f>
        <v>9014.5973900000008</v>
      </c>
    </row>
    <row r="185" spans="1:3" ht="51" x14ac:dyDescent="0.25">
      <c r="A185" s="15" t="s">
        <v>277</v>
      </c>
      <c r="B185" s="16" t="s">
        <v>278</v>
      </c>
      <c r="C185" s="17">
        <v>317</v>
      </c>
    </row>
    <row r="186" spans="1:3" ht="25.5" x14ac:dyDescent="0.25">
      <c r="A186" s="15" t="s">
        <v>279</v>
      </c>
      <c r="B186" s="16" t="s">
        <v>280</v>
      </c>
      <c r="C186" s="17">
        <v>8697.5973900000008</v>
      </c>
    </row>
    <row r="187" spans="1:3" ht="76.5" x14ac:dyDescent="0.25">
      <c r="A187" s="12" t="s">
        <v>281</v>
      </c>
      <c r="B187" s="13" t="s">
        <v>282</v>
      </c>
      <c r="C187" s="14">
        <f>C188</f>
        <v>67.030230000000003</v>
      </c>
    </row>
    <row r="188" spans="1:3" ht="38.25" x14ac:dyDescent="0.25">
      <c r="A188" s="15" t="s">
        <v>283</v>
      </c>
      <c r="B188" s="16" t="s">
        <v>284</v>
      </c>
      <c r="C188" s="17">
        <v>67.030230000000003</v>
      </c>
    </row>
    <row r="189" spans="1:3" ht="51" x14ac:dyDescent="0.25">
      <c r="A189" s="12" t="s">
        <v>285</v>
      </c>
      <c r="B189" s="13" t="s">
        <v>286</v>
      </c>
      <c r="C189" s="14">
        <f>C190</f>
        <v>-163.61838</v>
      </c>
    </row>
    <row r="190" spans="1:3" ht="51" x14ac:dyDescent="0.25">
      <c r="A190" s="15" t="s">
        <v>287</v>
      </c>
      <c r="B190" s="16" t="s">
        <v>288</v>
      </c>
      <c r="C190" s="17">
        <v>-163.61838</v>
      </c>
    </row>
    <row r="191" spans="1:3" x14ac:dyDescent="0.25">
      <c r="A191" s="18"/>
      <c r="B191" s="19"/>
      <c r="C191" s="20"/>
    </row>
    <row r="192" spans="1:3" x14ac:dyDescent="0.25">
      <c r="A192" s="21" t="s">
        <v>289</v>
      </c>
      <c r="B192" s="22"/>
      <c r="C192" s="23">
        <f>C13+C134</f>
        <v>1418562.5548999999</v>
      </c>
    </row>
    <row r="193" spans="1:3" x14ac:dyDescent="0.25">
      <c r="A193" s="2"/>
      <c r="B193" s="2"/>
      <c r="C193" s="2"/>
    </row>
    <row r="194" spans="1:3" x14ac:dyDescent="0.25">
      <c r="A194" s="29"/>
      <c r="B194" s="30"/>
      <c r="C194" s="30"/>
    </row>
  </sheetData>
  <mergeCells count="11">
    <mergeCell ref="A10:C10"/>
    <mergeCell ref="A194:C194"/>
    <mergeCell ref="A1:C1"/>
    <mergeCell ref="A6:C6"/>
    <mergeCell ref="A7:C7"/>
    <mergeCell ref="A8:C8"/>
    <mergeCell ref="A9:C9"/>
    <mergeCell ref="A2:C2"/>
    <mergeCell ref="A3:C3"/>
    <mergeCell ref="A4:C4"/>
    <mergeCell ref="A5:C5"/>
  </mergeCells>
  <pageMargins left="0.70866141732283472" right="0.70866141732283472" top="0.15748031496062992" bottom="0.15748031496062992" header="0.31496062992125984" footer="0.31496062992125984"/>
  <pageSetup paperSize="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1.12.2024&lt;/string&gt;&#10;  &lt;/DateInfo&gt;&#10;  &lt;Code&gt;MAKET_GENERATOR&lt;/Code&gt;&#10;  &lt;ObjectCode&gt;MAKET_GENERATOR&lt;/ObjectCode&gt;&#10;  &lt;DocName&gt;Отчет об исполнении бюджета по доходам муниципального образования _Муниципальный округ Вавожский район Удмуртской Республики_&lt;/DocName&gt;&#10;  &lt;VariantName&gt;Отчет об исполнении бюджета по доходам муниципального образования &quot;Муниципальный округ Вавожский район Удмуртской Республики&quot;&lt;/VariantName&gt;&#10;  &lt;VariantLink xsi:nil=&quot;true&quot; /&gt;&#10;  &lt;ReportCode&gt;MAKET_45193741_0be1_4ae4_b859_a8def2f77717&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8D9F85DC-1C6E-44A1-8891-3A40A7EAB4F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DESKTOP-CBLBSBF\Work-PC</dc:creator>
  <cp:lastModifiedBy>user</cp:lastModifiedBy>
  <cp:lastPrinted>2025-04-29T11:47:14Z</cp:lastPrinted>
  <dcterms:created xsi:type="dcterms:W3CDTF">2025-02-28T06:44:24Z</dcterms:created>
  <dcterms:modified xsi:type="dcterms:W3CDTF">2025-04-29T11:48:16Z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по доходам муниципального образования _Муниципальный округ Вавожский район Удмуртской Республики_</vt:lpwstr>
  </property>
  <property fmtid="{D5CDD505-2E9C-101B-9397-08002B2CF9AE}" pid="3" name="Название отчета">
    <vt:lpwstr>Отчет об исполнении бюджета по доходам муниципального образования _Мун(2).xlsx</vt:lpwstr>
  </property>
  <property fmtid="{D5CDD505-2E9C-101B-9397-08002B2CF9AE}" pid="4" name="Версия клиента">
    <vt:lpwstr>24.1.257.1223 (.NET 4.7.2)</vt:lpwstr>
  </property>
  <property fmtid="{D5CDD505-2E9C-101B-9397-08002B2CF9AE}" pid="5" name="Версия базы">
    <vt:lpwstr>24.1.1241.1516727506</vt:lpwstr>
  </property>
  <property fmtid="{D5CDD505-2E9C-101B-9397-08002B2CF9AE}" pid="6" name="Тип сервера">
    <vt:lpwstr>MSSQL</vt:lpwstr>
  </property>
  <property fmtid="{D5CDD505-2E9C-101B-9397-08002B2CF9AE}" pid="7" name="Сервер">
    <vt:lpwstr>ric-bud-bs-sql.udmr.gosdom</vt:lpwstr>
  </property>
  <property fmtid="{D5CDD505-2E9C-101B-9397-08002B2CF9AE}" pid="8" name="База">
    <vt:lpwstr>ufk2024</vt:lpwstr>
  </property>
  <property fmtid="{D5CDD505-2E9C-101B-9397-08002B2CF9AE}" pid="9" name="Пользователь">
    <vt:lpwstr>шабалина_03</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