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05" windowWidth="15120" windowHeight="6495" firstSheet="1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Расчет СПмп" sheetId="9" r:id="rId9"/>
    <sheet name="Расчет СМмп" sheetId="10" r:id="rId10"/>
    <sheet name="8 (для целых чисел)" sheetId="11" r:id="rId11"/>
  </sheets>
  <definedNames>
    <definedName name="_xlnm.Print_Titles" localSheetId="0">'1'!$5:$7</definedName>
    <definedName name="_xlnm.Print_Titles" localSheetId="2">'3'!$5:$6</definedName>
    <definedName name="_xlnm.Print_Titles" localSheetId="3">'4'!$5:$6</definedName>
    <definedName name="_xlnm.Print_Titles" localSheetId="4">'5'!$7:$8</definedName>
    <definedName name="_xlnm.Print_Titles" localSheetId="5">'6'!$5:$6</definedName>
    <definedName name="_xlnm.Print_Area" localSheetId="0">'1'!$A$1:$L$12</definedName>
    <definedName name="_xlnm.Print_Area" localSheetId="2">'3'!$A$1:$H$8</definedName>
    <definedName name="_xlnm.Print_Area" localSheetId="4">'5'!$A$1:$N$19</definedName>
    <definedName name="_xlnm.Print_Area" localSheetId="5">'6'!$A$1:$G$23</definedName>
  </definedNames>
  <calcPr fullCalcOnLoad="1"/>
</workbook>
</file>

<file path=xl/sharedStrings.xml><?xml version="1.0" encoding="utf-8"?>
<sst xmlns="http://schemas.openxmlformats.org/spreadsheetml/2006/main" count="460" uniqueCount="225">
  <si>
    <t>№ п/п</t>
  </si>
  <si>
    <t>Единица измерения</t>
  </si>
  <si>
    <t>Наименование целевого показателя (индикатора)</t>
  </si>
  <si>
    <t>Ожидаемый непосредственный результат</t>
  </si>
  <si>
    <t>Наименование меры                                        государственного регулирования</t>
  </si>
  <si>
    <t>Показатель применения меры</t>
  </si>
  <si>
    <t>Код бюджетной классификации</t>
  </si>
  <si>
    <t>ГРБС</t>
  </si>
  <si>
    <t>Рз</t>
  </si>
  <si>
    <t>Пр</t>
  </si>
  <si>
    <t>ЦС</t>
  </si>
  <si>
    <t>ВР</t>
  </si>
  <si>
    <t>Источник финансирования</t>
  </si>
  <si>
    <t>иные источники</t>
  </si>
  <si>
    <t>Код аналитической программной классификации</t>
  </si>
  <si>
    <t>Пп</t>
  </si>
  <si>
    <t>ОМ</t>
  </si>
  <si>
    <t>М</t>
  </si>
  <si>
    <t>01</t>
  </si>
  <si>
    <t>Наименование показателя</t>
  </si>
  <si>
    <t xml:space="preserve">Единица измерения </t>
  </si>
  <si>
    <t>Всего</t>
  </si>
  <si>
    <t>Наименование муниципальной программы, подпрограммы, основного мероприятия, мероприятия</t>
  </si>
  <si>
    <t>Наименование меры                                        муниципального регулирования</t>
  </si>
  <si>
    <t>МП</t>
  </si>
  <si>
    <t>Ответственный исполнитель, соисполнитель</t>
  </si>
  <si>
    <t>Наименование муниципальной программы, подпрограммы</t>
  </si>
  <si>
    <t>Наименование муниципальной услуги (работы)</t>
  </si>
  <si>
    <t>в том числе:</t>
  </si>
  <si>
    <t>Наименование муниципальной программы</t>
  </si>
  <si>
    <t>Форма 3. Финансовая оценка применения мер муниципального регулирования</t>
  </si>
  <si>
    <t>Ответственный  исполнитель, соисполнители</t>
  </si>
  <si>
    <t>Срок выполнения плановый</t>
  </si>
  <si>
    <t>Достигнутый  результат на конец отчетного периода</t>
  </si>
  <si>
    <t>Проблемы, возникающие в ходе реализации мероприятия</t>
  </si>
  <si>
    <t>Срок выпол-нения фактичес-кий</t>
  </si>
  <si>
    <t>Оценка на отчетный год, тыс.руб.</t>
  </si>
  <si>
    <t>Факт на конец отчетного периода, нарастающим итогом , тыс.руб.</t>
  </si>
  <si>
    <t>Относительное отклонение факта на конец отчетного периода от оценки на отчетный год, %</t>
  </si>
  <si>
    <t>Комментарий</t>
  </si>
  <si>
    <t>План на отчетный год</t>
  </si>
  <si>
    <t>План на отчетный период, с нарастающим итогом</t>
  </si>
  <si>
    <t>Факт на конец отчетного периода</t>
  </si>
  <si>
    <t>% исполнения к плану на отчетный год</t>
  </si>
  <si>
    <t>% исполнения к плану на отчетный период</t>
  </si>
  <si>
    <t xml:space="preserve">Форма 4. Отчет о выполнении сводных показателей муниципальных заданий на оказание муниципальных услуг (выполнение работ) </t>
  </si>
  <si>
    <t>к плану на отчетный год</t>
  </si>
  <si>
    <t>Расходы бюджета муниципального района, тыс.рублей</t>
  </si>
  <si>
    <t>Кассовые расходы, %</t>
  </si>
  <si>
    <t xml:space="preserve">Форма 5. Отчет об использовании бюджетных ассигнований бюджета муниципального района на реализацию муниципальной программы  </t>
  </si>
  <si>
    <t>Оценка расходов на отчетный год (согласно МП), тыс.руб.</t>
  </si>
  <si>
    <t>Фактические расходы на конец отчетного периода, нарастающим итогом, тыс.руб.</t>
  </si>
  <si>
    <t>Форма 6. Отчет о расходах на реализацию муниципальной программы за счет всех источников финансирования</t>
  </si>
  <si>
    <t>Факт на начало отчетного периода (за прошлый год)</t>
  </si>
  <si>
    <t>План на конец отчетного (текущего года)</t>
  </si>
  <si>
    <t>Факт на конец отчетного периода, нарастающим итогом</t>
  </si>
  <si>
    <t>Отклонение факта на конец отчетного периода от плана на отчетный год</t>
  </si>
  <si>
    <t>% исполнения плана на отчетный год</t>
  </si>
  <si>
    <t>Форма 1. Отчет о достигнутых значениях целевых показателей (индикаторов) муниципальной программы</t>
  </si>
  <si>
    <t>Темп роста (снижения) к уровню прошлого года, % (1)</t>
  </si>
  <si>
    <t>хх</t>
  </si>
  <si>
    <t>х</t>
  </si>
  <si>
    <t>Наименование подпрограммы, в рамках которой реализуется мера муниципального регулирования</t>
  </si>
  <si>
    <t>Расходы бюджета муниципального района на оказание муниципальной услуги (выполнение работы)</t>
  </si>
  <si>
    <t>Наименование показателя, характеризующего объем муниципальной услуги (работы)</t>
  </si>
  <si>
    <t>тыс.руб.</t>
  </si>
  <si>
    <t>Муниципальная услуга (работа)</t>
  </si>
  <si>
    <t xml:space="preserve">хх </t>
  </si>
  <si>
    <t>ххх</t>
  </si>
  <si>
    <t>Вид правового акта</t>
  </si>
  <si>
    <t>Дата принятия</t>
  </si>
  <si>
    <t>Номер</t>
  </si>
  <si>
    <t>Суть изменений (краткое изложение)</t>
  </si>
  <si>
    <t xml:space="preserve">Постановление Администрации муниципального образования «Вавожский район» </t>
  </si>
  <si>
    <t>Постановление Администрации муниципального образования «Вавожский район»</t>
  </si>
  <si>
    <t xml:space="preserve">Форма 7. Сведения о внесенных за отчетный период изменениях в муниципальную программу  </t>
  </si>
  <si>
    <t>05</t>
  </si>
  <si>
    <t>1</t>
  </si>
  <si>
    <t>Подпрограмма 1 "Развитие сельского хозяйства и расширение рынка сельскохозяйственной продукции"</t>
  </si>
  <si>
    <t>Администрация Вавожского района</t>
  </si>
  <si>
    <t>2</t>
  </si>
  <si>
    <t>3</t>
  </si>
  <si>
    <t xml:space="preserve">  </t>
  </si>
  <si>
    <t>человек</t>
  </si>
  <si>
    <t>4</t>
  </si>
  <si>
    <t>5</t>
  </si>
  <si>
    <t>6</t>
  </si>
  <si>
    <t>7</t>
  </si>
  <si>
    <t>Исполнитель:</t>
  </si>
  <si>
    <t>Создание условий для эффективного развития сельского хозяйства, улучшение социальных условий жизни сельского населения</t>
  </si>
  <si>
    <t xml:space="preserve">Согласовано: </t>
  </si>
  <si>
    <t>начальник Управления финансов Вавожского района</t>
  </si>
  <si>
    <t xml:space="preserve">                        Форма 2. Отчет о выполнении основных мероприятий муниципальной программы</t>
  </si>
  <si>
    <t>Муниципальная программа, подпрограмма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</si>
  <si>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</si>
  <si>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</si>
  <si>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</si>
  <si>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</si>
  <si>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</si>
  <si>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</si>
  <si>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 xml:space="preserve">Эффективность использования средств бюджета муниципального района (городского округа) </t>
  </si>
  <si>
    <r>
      <t xml:space="preserve">Форма 8. </t>
    </r>
    <r>
      <rPr>
        <sz val="12"/>
        <color indexed="8"/>
        <rFont val="Times New Roman"/>
        <family val="1"/>
      </rPr>
      <t xml:space="preserve">Результаты оценки эффективности муниципальной  программы </t>
    </r>
  </si>
  <si>
    <t>Эмп</t>
  </si>
  <si>
    <r>
      <rPr>
        <sz val="10"/>
        <color indexed="8"/>
        <rFont val="Times New Roman"/>
        <family val="1"/>
      </rPr>
      <t>СП</t>
    </r>
    <r>
      <rPr>
        <sz val="9"/>
        <color indexed="8"/>
        <rFont val="Times New Roman"/>
        <family val="1"/>
      </rPr>
      <t>мп</t>
    </r>
  </si>
  <si>
    <r>
      <t>СМ</t>
    </r>
    <r>
      <rPr>
        <sz val="8"/>
        <color indexed="8"/>
        <rFont val="Times New Roman"/>
        <family val="1"/>
      </rPr>
      <t>мп</t>
    </r>
  </si>
  <si>
    <r>
      <t>СР</t>
    </r>
    <r>
      <rPr>
        <sz val="8"/>
        <color indexed="8"/>
        <rFont val="Times New Roman"/>
        <family val="1"/>
      </rPr>
      <t>мп</t>
    </r>
  </si>
  <si>
    <t>1.Оценка степени достижения планового значения каждого целевого показателя муниципальной программы (Спi)</t>
  </si>
  <si>
    <t>Спi (при необх.увеличения индик.)</t>
  </si>
  <si>
    <t>Спi (при необх. меньш. инд-ов)</t>
  </si>
  <si>
    <t>Спi (принимаемое значение)</t>
  </si>
  <si>
    <t>факт/план</t>
  </si>
  <si>
    <t>план/факт</t>
  </si>
  <si>
    <t>Общая сумма СП по всей программе</t>
  </si>
  <si>
    <t>Запланированные мероприятия, М</t>
  </si>
  <si>
    <t>Выполненные мероприятия, Мв</t>
  </si>
  <si>
    <t>Количество  учитываемых мероприятий</t>
  </si>
  <si>
    <t>СРмп = Рфакт/Р план.</t>
  </si>
  <si>
    <t>Эффективность  использования средств бюджета МО на реализацию мероприятий муниципальной программы</t>
  </si>
  <si>
    <t>Эбс = СМмп/СРмп</t>
  </si>
  <si>
    <t>Эффективность реализации муниципальной программы</t>
  </si>
  <si>
    <t>Эмп = СПмп х Эбс</t>
  </si>
  <si>
    <t>Оценка степени реализации мероприятий муниципальной программы,  СМмп =Мв/М</t>
  </si>
  <si>
    <t>СРмп</t>
  </si>
  <si>
    <t>Эбс</t>
  </si>
  <si>
    <t xml:space="preserve"> Общая</t>
  </si>
  <si>
    <t>Наименование подпрограммы, основного мероприятия</t>
  </si>
  <si>
    <t>М.В. Антипина</t>
  </si>
  <si>
    <t>кассовое исполнение на конец отчетного года</t>
  </si>
  <si>
    <t>Отношение фактических расходов на конец отчетного периода, нарастающим итогом, к оценке расходов на отчетный год</t>
  </si>
  <si>
    <t>Обоснование отклонений значений целевого показателя (индикатора)</t>
  </si>
  <si>
    <t>Меры муниципального регулирования  не предусмотрены, поэтому отчет не составляется</t>
  </si>
  <si>
    <t>В рамках реализации муниципальной программы не осуществляется оказание муниципальных услуг муниципальными учреждениями,  поэтому отчет не формируется</t>
  </si>
  <si>
    <t>Подпрограмма 1. Развитие сельского хозяйства и расширение рынка сельскохозяйственной продукции</t>
  </si>
  <si>
    <t xml:space="preserve"> Отчет о выполнении основных мероприятий муниципальной программы по состоянию на 01.01.2022 года</t>
  </si>
  <si>
    <t xml:space="preserve">Результаты оценки эффективности муниципальной программы за 2021 год
</t>
  </si>
  <si>
    <t>2015-2025 годы</t>
  </si>
  <si>
    <t>Наименование программы "Создание условий для устойчивого экономического развития на 2015-2025 годы"</t>
  </si>
  <si>
    <t>Эбс = 0,94/0,87= 1,09</t>
  </si>
  <si>
    <t>Следовательно, эффективность реализации муниципальной программы - хорошая</t>
  </si>
  <si>
    <t>Аверкиева Г.А.</t>
  </si>
  <si>
    <t>Эмп = 1*1,09 =1,09</t>
  </si>
  <si>
    <t>Наименование муниципальной программы:</t>
  </si>
  <si>
    <t xml:space="preserve">Наименование муниципальной программы:               </t>
  </si>
  <si>
    <t xml:space="preserve">Наименование муниципальной программы:           </t>
  </si>
  <si>
    <r>
      <t xml:space="preserve">Форма 8. </t>
    </r>
    <r>
      <rPr>
        <b/>
        <sz val="11"/>
        <color indexed="8"/>
        <rFont val="Times New Roman"/>
        <family val="1"/>
      </rPr>
      <t xml:space="preserve">Результаты оценки эффективности муниципальной  программы </t>
    </r>
  </si>
  <si>
    <r>
      <rPr>
        <sz val="11"/>
        <color indexed="8"/>
        <rFont val="Times New Roman"/>
        <family val="1"/>
      </rPr>
      <t>СПмп</t>
    </r>
  </si>
  <si>
    <r>
      <t>СМ</t>
    </r>
    <r>
      <rPr>
        <sz val="11"/>
        <color indexed="8"/>
        <rFont val="Times New Roman"/>
        <family val="1"/>
      </rPr>
      <t>мп</t>
    </r>
  </si>
  <si>
    <r>
      <t>СР</t>
    </r>
    <r>
      <rPr>
        <sz val="11"/>
        <color indexed="8"/>
        <rFont val="Times New Roman"/>
        <family val="1"/>
      </rPr>
      <t>мп</t>
    </r>
  </si>
  <si>
    <t>Число пострадавших с утратой трудоспособности на 1 рабочий день и более и со смертельным исходом</t>
  </si>
  <si>
    <t>Число пострадавших  с утратой трудоспособности на 1 рабочий день и болееи со смертельным исходом в расчете на 1000 работающих (коэффициент частоты)</t>
  </si>
  <si>
    <t>Число  дней нетрудоспособности у пострадавших с утратой трудоспособности на 1 рабочий день и более и со смертельным исходом в расчете на 1 пострадавшего (коэффициент тяжести)</t>
  </si>
  <si>
    <t xml:space="preserve">Количество средств израсходованных на мероприятия по охране труда в расчете на 1 работающего </t>
  </si>
  <si>
    <t>чел. на 1000 работающих</t>
  </si>
  <si>
    <t>дней</t>
  </si>
  <si>
    <t>руб.</t>
  </si>
  <si>
    <t>12</t>
  </si>
  <si>
    <t>Совершенствование нормативного, правового и информационного обеспечения в области условий и охраны труда, здоровья работающих.</t>
  </si>
  <si>
    <t>Осуществление ведомственного контроля в области трудового законодательства и иных нормативных правовых актах, содержащих нормы трудового права в подведомственных организациях.</t>
  </si>
  <si>
    <t>Проведение районного мероприятия «День охраны труда»</t>
  </si>
  <si>
    <t>Проведение районного смотра-конкурса на лучшую организацию работы по охране труда.</t>
  </si>
  <si>
    <t>Организация обучения и проверки знаний по охране труда руководителей и специалистов организаций, учреждений и предприятий района.</t>
  </si>
  <si>
    <t>Проведение совещаний по вопросам охраны труда.</t>
  </si>
  <si>
    <t>Информирование работодателей и работников через средства массовой информации об изменениях в законодательстве по охране труда.</t>
  </si>
  <si>
    <t>Оказание методической помощи организациям района по специальной оценке условий труда.</t>
  </si>
  <si>
    <t>Отдел сельского хозяйства  Администрации Вавожского района</t>
  </si>
  <si>
    <t>Снижение производственного травматизма, профессиональной и общей заболеваемости, улучшение условий труда.</t>
  </si>
  <si>
    <t>Снижение производственного травматизма, профессиональной и общей заболев., улучшение условий труда.</t>
  </si>
  <si>
    <t>Не проводился</t>
  </si>
  <si>
    <t>«День охраны труда» проходил 16 марта, приняли участие 36 человек.</t>
  </si>
  <si>
    <t>17 ноября были подведены итоги конкурса, участвовало 5 организаций, осуществляющих свою деятельность на территории Вавожского района</t>
  </si>
  <si>
    <t>0</t>
  </si>
  <si>
    <t xml:space="preserve">Проведено обучение и аттестация электротехнического персонала и операторов газовых котельных - 63 человека. Прошли обучение по охране труда и проверку знаний требований охраны труда руководители и специалисты организаций района в количестве 31 человек. </t>
  </si>
  <si>
    <t>Совершенствование нормативного, правового и информационного обеспечения  охраны труда, здоровья работающих</t>
  </si>
  <si>
    <t xml:space="preserve">бюджет муниципального района </t>
  </si>
  <si>
    <t xml:space="preserve">собственные средства бюджета муниципального района 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</si>
  <si>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</si>
  <si>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</si>
  <si>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трансферы из бюджета субъекта Российской Федерации, имеющие целевое назначение</t>
  </si>
  <si>
    <t>субсидии из бюджета субъекта Российской Федерации, планируемые к привлечению</t>
  </si>
  <si>
    <t>субвенции из бюджетов поселений (только для муниципальных районов)</t>
  </si>
  <si>
    <t>иные межбюджетные трансферты из бюджетов поселений, имеющие целевое назначение (только для муниципальных районов)</t>
  </si>
  <si>
    <t>средства бюджетов поселений, входящих в состав муниципального района (только для муниципальных районов)</t>
  </si>
  <si>
    <t>О внесении изменений в Постановление Администрации МО «Вавожский район» от 02.11.2015г.№784 «Об утверждении муниципальной программы «Улучшение условий и охраны труда на 2016-2020 годы»</t>
  </si>
  <si>
    <t>О внесении изменений в муниципальную программу МО «Вавожский район» «Улучшение условий и охраны труда на 2016-2024 годы», утвержденную постановлением Администрации Вавожского района от 02.11.2015 № 784</t>
  </si>
  <si>
    <t>Чайников А.Г.</t>
  </si>
  <si>
    <t>Число пострадавших с утратой трудоспособности на на рабочий день и более и сосмертельным исходом в расчете на 1000 работающих (коэффициент частоты)</t>
  </si>
  <si>
    <t>человек на 1000 работающих</t>
  </si>
  <si>
    <t>Количество средств израсходованных на мероприятия по охране труда на 1 работающего</t>
  </si>
  <si>
    <t>Число дней нетрудоспособности у пострадавших с утратой трудоспособности на 1 рабочий день и более и со смертельным исходом в расчете на 1 пострадавшего (коэффициент тяжести)</t>
  </si>
  <si>
    <t xml:space="preserve">СПмп  = общую сумму СП делим на 5 (7,68:4=1,92)  </t>
  </si>
  <si>
    <t>Рфакт.= 5 т.руб.</t>
  </si>
  <si>
    <t>Р план.= 5т.руб.</t>
  </si>
  <si>
    <t>СРмп =  5/5= 1</t>
  </si>
  <si>
    <t>Оценка степени соответствия запланированному уровню расходов муниципальной программы СРмп</t>
  </si>
  <si>
    <t>Достигнутый результат на конец отчетного периода</t>
  </si>
  <si>
    <t xml:space="preserve">Через социальные сети информации 24 письма для руководителей и специалистов по охране труда.  </t>
  </si>
  <si>
    <t xml:space="preserve">  Проведено 6 консультаций по вопросам охраны труда для работодателей, специалистов по охране труда.</t>
  </si>
  <si>
    <t>Проведено обучение и аттестация электротехнического персонала и операторов газовых котельных -  63 человека. Прошли обучение по охране труда и проверку знаний требований охраны труда руководители и специалисты организаций района в количестве 31 человек</t>
  </si>
  <si>
    <t>Проведение специальной оценки условий труда в организациях района</t>
  </si>
  <si>
    <t>Улучшение условий и охраны труда на 2016-2024 годы</t>
  </si>
  <si>
    <t>1200161950</t>
  </si>
  <si>
    <t>Снижение количества несчастных случаев на производстве</t>
  </si>
  <si>
    <t>Снижение дней нетрудоспособности у  пострадавших с утратой трудоспособности на 1 рабочий день и более</t>
  </si>
  <si>
    <t>Постановление Администрации муниципального образования «Муниципальный округ Вавожский район Удмуртской Республики»</t>
  </si>
  <si>
    <t>О внесении изменений в постановление Администрации Вавожского района от 02.11.2015 № 784 «Об утверждении муниципальной программы  " Улучшение условий и охраны труда на 2016-2020 годы»</t>
  </si>
  <si>
    <t xml:space="preserve">Результаты оценки эффективности муниципальной программы за 2023 год
</t>
  </si>
  <si>
    <t>Отчет: Сведения о внесенных за отчетный период изменениях в муниципальную программу по состоянию на 01.01.2024 года</t>
  </si>
  <si>
    <t>О внесении изменений в постановление Администрации Вавожского района от 02.11.2015 № 784 «Об утверждении муниципальной программы  " Улучшение условий и охраны труда на 2016-2025 годы»</t>
  </si>
  <si>
    <t xml:space="preserve"> Отчет о достигнутых значениях целевых показателей (индикаторов) муниципальной программы по состоянию на 01.01.2024 год</t>
  </si>
  <si>
    <t xml:space="preserve"> Отчет о выполнении основных мероприятий муниципальной программы по состоянию на 01.01.2024 год</t>
  </si>
  <si>
    <t>Программа "Улучшение условий и охраны труда"</t>
  </si>
  <si>
    <t>Наименование программы "Создание условий для устойчивого экономического развития"</t>
  </si>
  <si>
    <t>Отчет о выполнении сводных показателей муниципальных заданий на оказание муниципальных услуг (выполнение работ) по состоянию на 1.01.2024 год</t>
  </si>
  <si>
    <t>Отчет об использовании бюджетных ассигнований бюджета муниципального района на реализацию муниципальной программы по состоянию на 01.01.2024 год</t>
  </si>
  <si>
    <t xml:space="preserve"> Отчет о расходах на реализацию муниципальной программы за счет всех источников финансирования по состоянию на 01.01.2024 год</t>
  </si>
  <si>
    <t>Отчет о финансовой оценка применения мер муниципального регулирования по состоянию на 01.01.2024 год</t>
  </si>
  <si>
    <t xml:space="preserve">  Не проводился</t>
  </si>
  <si>
    <r>
      <t xml:space="preserve">Наименование муниципальной программы             </t>
    </r>
    <r>
      <rPr>
        <b/>
        <sz val="12"/>
        <rFont val="Times New Roman"/>
        <family val="1"/>
      </rPr>
      <t xml:space="preserve"> "Улучшение условий и охраны труда на 2016-2025 годы"</t>
    </r>
  </si>
  <si>
    <t>"Улучшение условий и охраны труда на 2016-2026 годы"</t>
  </si>
  <si>
    <t>Улучшение условий и охраны труда на 2016-2026 годы</t>
  </si>
  <si>
    <t>О внесении изменений в постановление Администрации Вавожского района от 02.11.2015 № 784 «Об утверждении муниципальной программы  " Улучшение условий и охраны труда на 2016-2026 годы»</t>
  </si>
  <si>
    <t>2016-2026годы</t>
  </si>
  <si>
    <t>2016-2026 годы</t>
  </si>
  <si>
    <t>Воронцова Т.А.</t>
  </si>
  <si>
    <t>Березина Н.С.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</si>
</sst>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00000"/>
    <numFmt numFmtId="189" formatCode="#,##0.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.5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C00000"/>
      <name val="Times New Roman"/>
      <family val="1"/>
    </font>
    <font>
      <b/>
      <sz val="9"/>
      <color rgb="FFFF0000"/>
      <name val="Times New Roman"/>
      <family val="1"/>
    </font>
    <font>
      <b/>
      <sz val="11"/>
      <color theme="1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595959"/>
      </left>
      <right style="medium">
        <color rgb="FF595959"/>
      </right>
      <top style="medium">
        <color rgb="FF595959"/>
      </top>
      <bottom style="medium">
        <color rgb="FF595959"/>
      </bottom>
    </border>
    <border>
      <left style="medium">
        <color rgb="FF595959"/>
      </left>
      <right style="medium">
        <color rgb="FF595959"/>
      </right>
      <top>
        <color indexed="63"/>
      </top>
      <bottom style="medium">
        <color rgb="FF595959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8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69" fillId="0" borderId="10" xfId="0" applyFont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top" wrapText="1"/>
    </xf>
    <xf numFmtId="0" fontId="72" fillId="0" borderId="10" xfId="0" applyFont="1" applyBorder="1" applyAlignment="1">
      <alignment wrapText="1"/>
    </xf>
    <xf numFmtId="0" fontId="73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2" fontId="71" fillId="0" borderId="10" xfId="0" applyNumberFormat="1" applyFont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wrapText="1"/>
    </xf>
    <xf numFmtId="0" fontId="72" fillId="33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7" fillId="33" borderId="0" xfId="0" applyFont="1" applyFill="1" applyAlignment="1">
      <alignment/>
    </xf>
    <xf numFmtId="0" fontId="0" fillId="33" borderId="0" xfId="0" applyFill="1" applyAlignment="1">
      <alignment horizontal="left" vertical="center"/>
    </xf>
    <xf numFmtId="2" fontId="65" fillId="33" borderId="0" xfId="0" applyNumberFormat="1" applyFont="1" applyFill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 wrapText="1"/>
    </xf>
    <xf numFmtId="0" fontId="72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wrapText="1"/>
    </xf>
    <xf numFmtId="0" fontId="72" fillId="0" borderId="10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72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vertical="top" wrapText="1"/>
    </xf>
    <xf numFmtId="0" fontId="72" fillId="0" borderId="10" xfId="0" applyFont="1" applyBorder="1" applyAlignment="1">
      <alignment vertical="center" wrapText="1"/>
    </xf>
    <xf numFmtId="0" fontId="75" fillId="33" borderId="10" xfId="0" applyFont="1" applyFill="1" applyBorder="1" applyAlignment="1">
      <alignment horizontal="left" vertical="center" wrapText="1"/>
    </xf>
    <xf numFmtId="0" fontId="72" fillId="33" borderId="10" xfId="0" applyFont="1" applyFill="1" applyBorder="1" applyAlignment="1">
      <alignment horizontal="left" vertical="center" wrapText="1"/>
    </xf>
    <xf numFmtId="0" fontId="72" fillId="33" borderId="10" xfId="0" applyFont="1" applyFill="1" applyBorder="1" applyAlignment="1">
      <alignment horizontal="left" vertical="center" wrapText="1" indent="1"/>
    </xf>
    <xf numFmtId="0" fontId="76" fillId="0" borderId="10" xfId="0" applyFont="1" applyBorder="1" applyAlignment="1">
      <alignment horizontal="left" vertical="center"/>
    </xf>
    <xf numFmtId="0" fontId="77" fillId="0" borderId="0" xfId="0" applyFont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4" fontId="72" fillId="33" borderId="10" xfId="0" applyNumberFormat="1" applyFont="1" applyFill="1" applyBorder="1" applyAlignment="1">
      <alignment horizontal="center" vertical="center"/>
    </xf>
    <xf numFmtId="187" fontId="72" fillId="33" borderId="10" xfId="0" applyNumberFormat="1" applyFont="1" applyFill="1" applyBorder="1" applyAlignment="1">
      <alignment horizontal="center" vertical="center"/>
    </xf>
    <xf numFmtId="2" fontId="72" fillId="33" borderId="10" xfId="0" applyNumberFormat="1" applyFont="1" applyFill="1" applyBorder="1" applyAlignment="1">
      <alignment horizontal="center" vertical="center"/>
    </xf>
    <xf numFmtId="189" fontId="72" fillId="0" borderId="10" xfId="0" applyNumberFormat="1" applyFont="1" applyBorder="1" applyAlignment="1">
      <alignment horizontal="center" vertical="center"/>
    </xf>
    <xf numFmtId="4" fontId="72" fillId="0" borderId="10" xfId="0" applyNumberFormat="1" applyFont="1" applyBorder="1" applyAlignment="1">
      <alignment horizontal="center" vertical="center"/>
    </xf>
    <xf numFmtId="181" fontId="78" fillId="33" borderId="10" xfId="0" applyNumberFormat="1" applyFont="1" applyFill="1" applyBorder="1" applyAlignment="1">
      <alignment horizontal="center" vertical="center"/>
    </xf>
    <xf numFmtId="0" fontId="72" fillId="0" borderId="0" xfId="0" applyFont="1" applyBorder="1" applyAlignment="1">
      <alignment horizontal="left" vertical="center" wrapText="1"/>
    </xf>
    <xf numFmtId="4" fontId="72" fillId="0" borderId="0" xfId="0" applyNumberFormat="1" applyFont="1" applyBorder="1" applyAlignment="1">
      <alignment horizontal="center" vertical="center"/>
    </xf>
    <xf numFmtId="0" fontId="67" fillId="0" borderId="0" xfId="0" applyFont="1" applyAlignment="1">
      <alignment vertical="center" wrapText="1"/>
    </xf>
    <xf numFmtId="0" fontId="6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2" fontId="69" fillId="0" borderId="10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center" vertical="top" wrapText="1"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Alignment="1">
      <alignment vertical="center"/>
    </xf>
    <xf numFmtId="0" fontId="72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/>
    </xf>
    <xf numFmtId="0" fontId="69" fillId="0" borderId="0" xfId="0" applyFont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73" fillId="0" borderId="0" xfId="0" applyFont="1" applyAlignment="1">
      <alignment vertical="center"/>
    </xf>
    <xf numFmtId="0" fontId="67" fillId="0" borderId="0" xfId="0" applyFont="1" applyAlignment="1">
      <alignment wrapText="1"/>
    </xf>
    <xf numFmtId="0" fontId="5" fillId="33" borderId="0" xfId="0" applyFont="1" applyFill="1" applyAlignment="1">
      <alignment vertical="center" wrapText="1"/>
    </xf>
    <xf numFmtId="0" fontId="79" fillId="0" borderId="0" xfId="0" applyFont="1" applyAlignment="1">
      <alignment wrapText="1"/>
    </xf>
    <xf numFmtId="0" fontId="69" fillId="0" borderId="0" xfId="0" applyFont="1" applyAlignment="1">
      <alignment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69" fillId="33" borderId="0" xfId="0" applyFont="1" applyFill="1" applyAlignment="1">
      <alignment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73" fillId="0" borderId="0" xfId="0" applyFont="1" applyAlignment="1">
      <alignment horizontal="left" vertical="center" wrapText="1"/>
    </xf>
    <xf numFmtId="0" fontId="69" fillId="0" borderId="0" xfId="0" applyFont="1" applyFill="1" applyAlignment="1">
      <alignment wrapText="1"/>
    </xf>
    <xf numFmtId="0" fontId="69" fillId="0" borderId="0" xfId="0" applyFont="1" applyAlignment="1">
      <alignment horizontal="left" vertical="center" wrapText="1"/>
    </xf>
    <xf numFmtId="0" fontId="73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6" fillId="0" borderId="12" xfId="0" applyFont="1" applyBorder="1" applyAlignment="1">
      <alignment vertical="top" wrapText="1"/>
    </xf>
    <xf numFmtId="0" fontId="76" fillId="0" borderId="13" xfId="0" applyFont="1" applyBorder="1" applyAlignment="1">
      <alignment vertical="top" wrapText="1"/>
    </xf>
    <xf numFmtId="0" fontId="76" fillId="0" borderId="12" xfId="0" applyFont="1" applyBorder="1" applyAlignment="1">
      <alignment horizontal="center" vertical="top" wrapText="1"/>
    </xf>
    <xf numFmtId="0" fontId="76" fillId="0" borderId="13" xfId="0" applyFont="1" applyBorder="1" applyAlignment="1">
      <alignment horizontal="center" vertical="top" wrapText="1"/>
    </xf>
    <xf numFmtId="0" fontId="72" fillId="33" borderId="10" xfId="0" applyFont="1" applyFill="1" applyBorder="1" applyAlignment="1">
      <alignment vertical="top" wrapText="1"/>
    </xf>
    <xf numFmtId="0" fontId="72" fillId="0" borderId="0" xfId="0" applyFont="1" applyBorder="1" applyAlignment="1">
      <alignment vertical="center" wrapText="1"/>
    </xf>
    <xf numFmtId="187" fontId="80" fillId="33" borderId="11" xfId="0" applyNumberFormat="1" applyFont="1" applyFill="1" applyBorder="1" applyAlignment="1">
      <alignment horizontal="center" vertical="center"/>
    </xf>
    <xf numFmtId="181" fontId="75" fillId="0" borderId="11" xfId="0" applyNumberFormat="1" applyFont="1" applyBorder="1" applyAlignment="1">
      <alignment horizontal="center" vertical="center"/>
    </xf>
    <xf numFmtId="0" fontId="81" fillId="0" borderId="0" xfId="0" applyFont="1" applyAlignment="1">
      <alignment/>
    </xf>
    <xf numFmtId="4" fontId="80" fillId="33" borderId="10" xfId="0" applyNumberFormat="1" applyFont="1" applyFill="1" applyBorder="1" applyAlignment="1">
      <alignment horizontal="center" vertical="center"/>
    </xf>
    <xf numFmtId="4" fontId="80" fillId="33" borderId="14" xfId="0" applyNumberFormat="1" applyFont="1" applyFill="1" applyBorder="1" applyAlignment="1">
      <alignment horizontal="center" vertical="center"/>
    </xf>
    <xf numFmtId="4" fontId="78" fillId="33" borderId="15" xfId="0" applyNumberFormat="1" applyFont="1" applyFill="1" applyBorder="1" applyAlignment="1">
      <alignment horizontal="center" vertical="center"/>
    </xf>
    <xf numFmtId="2" fontId="75" fillId="33" borderId="10" xfId="0" applyNumberFormat="1" applyFont="1" applyFill="1" applyBorder="1" applyAlignment="1">
      <alignment horizontal="center" vertical="center"/>
    </xf>
    <xf numFmtId="0" fontId="75" fillId="35" borderId="10" xfId="0" applyFont="1" applyFill="1" applyBorder="1" applyAlignment="1">
      <alignment horizontal="left" vertical="center" wrapText="1"/>
    </xf>
    <xf numFmtId="0" fontId="72" fillId="35" borderId="10" xfId="0" applyFont="1" applyFill="1" applyBorder="1" applyAlignment="1">
      <alignment horizontal="center" vertical="center" wrapText="1"/>
    </xf>
    <xf numFmtId="49" fontId="72" fillId="35" borderId="10" xfId="0" applyNumberFormat="1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horizontal="left" vertical="center" wrapText="1"/>
    </xf>
    <xf numFmtId="0" fontId="75" fillId="35" borderId="10" xfId="0" applyFont="1" applyFill="1" applyBorder="1" applyAlignment="1">
      <alignment horizontal="center" vertical="center" wrapText="1"/>
    </xf>
    <xf numFmtId="49" fontId="75" fillId="35" borderId="10" xfId="0" applyNumberFormat="1" applyFont="1" applyFill="1" applyBorder="1" applyAlignment="1">
      <alignment horizontal="center" vertical="center" wrapText="1"/>
    </xf>
    <xf numFmtId="4" fontId="78" fillId="33" borderId="14" xfId="0" applyNumberFormat="1" applyFont="1" applyFill="1" applyBorder="1" applyAlignment="1">
      <alignment horizontal="center" vertical="center"/>
    </xf>
    <xf numFmtId="4" fontId="78" fillId="33" borderId="10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4" fontId="75" fillId="33" borderId="10" xfId="0" applyNumberFormat="1" applyFont="1" applyFill="1" applyBorder="1" applyAlignment="1">
      <alignment horizontal="center" vertical="center"/>
    </xf>
    <xf numFmtId="0" fontId="82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vertical="center" wrapText="1"/>
    </xf>
    <xf numFmtId="14" fontId="83" fillId="0" borderId="10" xfId="0" applyNumberFormat="1" applyFont="1" applyBorder="1" applyAlignment="1">
      <alignment horizontal="center" vertical="center" wrapText="1"/>
    </xf>
    <xf numFmtId="0" fontId="67" fillId="0" borderId="0" xfId="0" applyFont="1" applyBorder="1" applyAlignment="1">
      <alignment/>
    </xf>
    <xf numFmtId="0" fontId="7" fillId="36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187" fontId="3" fillId="36" borderId="10" xfId="0" applyNumberFormat="1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/>
    </xf>
    <xf numFmtId="187" fontId="57" fillId="36" borderId="10" xfId="0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center" vertical="center" wrapText="1"/>
    </xf>
    <xf numFmtId="2" fontId="14" fillId="37" borderId="10" xfId="0" applyNumberFormat="1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top"/>
    </xf>
    <xf numFmtId="0" fontId="76" fillId="0" borderId="10" xfId="0" applyFont="1" applyBorder="1" applyAlignment="1">
      <alignment vertical="top" wrapText="1"/>
    </xf>
    <xf numFmtId="0" fontId="73" fillId="0" borderId="17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84" fillId="0" borderId="18" xfId="0" applyFont="1" applyBorder="1" applyAlignment="1">
      <alignment horizontal="center" vertical="center"/>
    </xf>
    <xf numFmtId="0" fontId="84" fillId="0" borderId="19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4" fillId="0" borderId="17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75" fillId="33" borderId="17" xfId="0" applyFont="1" applyFill="1" applyBorder="1" applyAlignment="1">
      <alignment horizontal="left" vertical="center" wrapText="1"/>
    </xf>
    <xf numFmtId="0" fontId="72" fillId="0" borderId="1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7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2" fillId="0" borderId="11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 wrapText="1"/>
    </xf>
    <xf numFmtId="0" fontId="75" fillId="0" borderId="17" xfId="0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75" fillId="0" borderId="18" xfId="0" applyFont="1" applyBorder="1" applyAlignment="1">
      <alignment horizontal="center" wrapText="1"/>
    </xf>
    <xf numFmtId="0" fontId="75" fillId="0" borderId="19" xfId="0" applyFont="1" applyBorder="1" applyAlignment="1">
      <alignment horizontal="center" wrapText="1"/>
    </xf>
    <xf numFmtId="0" fontId="75" fillId="0" borderId="20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24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49" fontId="72" fillId="0" borderId="11" xfId="0" applyNumberFormat="1" applyFont="1" applyFill="1" applyBorder="1" applyAlignment="1">
      <alignment horizontal="center" vertical="center"/>
    </xf>
    <xf numFmtId="49" fontId="72" fillId="0" borderId="16" xfId="0" applyNumberFormat="1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42" applyFont="1" applyAlignment="1">
      <alignment horizontal="center" vertical="center"/>
    </xf>
    <xf numFmtId="0" fontId="16" fillId="0" borderId="0" xfId="42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9" fillId="33" borderId="18" xfId="0" applyFont="1" applyFill="1" applyBorder="1" applyAlignment="1">
      <alignment horizontal="center"/>
    </xf>
    <xf numFmtId="0" fontId="79" fillId="33" borderId="19" xfId="0" applyFont="1" applyFill="1" applyBorder="1" applyAlignment="1">
      <alignment horizontal="center"/>
    </xf>
    <xf numFmtId="0" fontId="79" fillId="33" borderId="2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5" fillId="0" borderId="18" xfId="0" applyFont="1" applyBorder="1" applyAlignment="1">
      <alignment horizontal="center" wrapText="1"/>
    </xf>
    <xf numFmtId="0" fontId="85" fillId="0" borderId="19" xfId="0" applyFont="1" applyBorder="1" applyAlignment="1">
      <alignment horizontal="center" wrapText="1"/>
    </xf>
    <xf numFmtId="0" fontId="85" fillId="0" borderId="20" xfId="0" applyFont="1" applyBorder="1" applyAlignment="1">
      <alignment horizontal="center" wrapText="1"/>
    </xf>
    <xf numFmtId="0" fontId="57" fillId="33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7" fillId="38" borderId="0" xfId="0" applyFont="1" applyFill="1" applyAlignment="1">
      <alignment horizontal="center"/>
    </xf>
    <xf numFmtId="0" fontId="57" fillId="36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0" fontId="86" fillId="0" borderId="11" xfId="0" applyFont="1" applyFill="1" applyBorder="1" applyAlignment="1">
      <alignment horizontal="center" vertical="center" wrapText="1"/>
    </xf>
    <xf numFmtId="0" fontId="86" fillId="0" borderId="16" xfId="0" applyFont="1" applyFill="1" applyBorder="1" applyAlignment="1">
      <alignment horizontal="center" vertical="center" wrapText="1"/>
    </xf>
    <xf numFmtId="0" fontId="85" fillId="33" borderId="18" xfId="0" applyFont="1" applyFill="1" applyBorder="1" applyAlignment="1">
      <alignment horizontal="left" vertical="center" wrapText="1"/>
    </xf>
    <xf numFmtId="0" fontId="85" fillId="33" borderId="19" xfId="0" applyFont="1" applyFill="1" applyBorder="1" applyAlignment="1">
      <alignment horizontal="left" vertical="center" wrapText="1"/>
    </xf>
    <xf numFmtId="0" fontId="0" fillId="36" borderId="0" xfId="0" applyFill="1" applyAlignment="1">
      <alignment horizontal="center" vertical="center"/>
    </xf>
    <xf numFmtId="0" fontId="85" fillId="33" borderId="25" xfId="0" applyFont="1" applyFill="1" applyBorder="1" applyAlignment="1">
      <alignment horizontal="left" vertical="center" wrapText="1"/>
    </xf>
    <xf numFmtId="0" fontId="85" fillId="33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5</xdr:row>
      <xdr:rowOff>38100</xdr:rowOff>
    </xdr:from>
    <xdr:to>
      <xdr:col>9</xdr:col>
      <xdr:colOff>504825</xdr:colOff>
      <xdr:row>6</xdr:row>
      <xdr:rowOff>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53500" y="25146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342900</xdr:colOff>
      <xdr:row>5</xdr:row>
      <xdr:rowOff>38100</xdr:rowOff>
    </xdr:from>
    <xdr:to>
      <xdr:col>9</xdr:col>
      <xdr:colOff>504825</xdr:colOff>
      <xdr:row>6</xdr:row>
      <xdr:rowOff>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53500" y="25146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6</xdr:row>
      <xdr:rowOff>38100</xdr:rowOff>
    </xdr:from>
    <xdr:to>
      <xdr:col>9</xdr:col>
      <xdr:colOff>504825</xdr:colOff>
      <xdr:row>7</xdr:row>
      <xdr:rowOff>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58325" y="24384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342900</xdr:colOff>
      <xdr:row>6</xdr:row>
      <xdr:rowOff>38100</xdr:rowOff>
    </xdr:from>
    <xdr:to>
      <xdr:col>9</xdr:col>
      <xdr:colOff>504825</xdr:colOff>
      <xdr:row>7</xdr:row>
      <xdr:rowOff>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58325" y="24384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3"/>
  <sheetViews>
    <sheetView view="pageBreakPreview" zoomScaleSheetLayoutView="100" zoomScalePageLayoutView="0" workbookViewId="0" topLeftCell="A1">
      <selection activeCell="H10" sqref="H10"/>
    </sheetView>
  </sheetViews>
  <sheetFormatPr defaultColWidth="9.140625" defaultRowHeight="15"/>
  <cols>
    <col min="1" max="1" width="4.421875" style="106" customWidth="1"/>
    <col min="2" max="3" width="4.00390625" style="106" customWidth="1"/>
    <col min="4" max="4" width="38.421875" style="116" customWidth="1"/>
    <col min="5" max="5" width="8.00390625" style="106" customWidth="1"/>
    <col min="6" max="7" width="9.00390625" style="106" customWidth="1"/>
    <col min="8" max="8" width="8.8515625" style="106" customWidth="1"/>
    <col min="9" max="10" width="9.421875" style="106" customWidth="1"/>
    <col min="11" max="11" width="9.00390625" style="106" customWidth="1"/>
    <col min="12" max="12" width="32.421875" style="110" customWidth="1"/>
    <col min="13" max="13" width="9.140625" style="106" customWidth="1"/>
    <col min="14" max="14" width="23.8515625" style="106" customWidth="1"/>
    <col min="15" max="16384" width="9.140625" style="106" customWidth="1"/>
  </cols>
  <sheetData>
    <row r="1" spans="1:12" ht="13.5" customHeight="1">
      <c r="A1" s="175" t="s">
        <v>58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13.5" customHeight="1">
      <c r="A2" s="175" t="s">
        <v>208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13.5" customHeight="1">
      <c r="A3" s="115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3.5" customHeight="1">
      <c r="A4" s="176" t="s">
        <v>141</v>
      </c>
      <c r="B4" s="176"/>
      <c r="C4" s="176"/>
      <c r="D4" s="176"/>
      <c r="E4" s="170" t="s">
        <v>218</v>
      </c>
      <c r="F4" s="170"/>
      <c r="G4" s="170"/>
      <c r="H4" s="170"/>
      <c r="I4" s="170"/>
      <c r="J4" s="170"/>
      <c r="K4" s="170"/>
      <c r="L4" s="170"/>
    </row>
    <row r="5" spans="1:12" ht="13.5" customHeight="1">
      <c r="A5" s="177" t="s">
        <v>14</v>
      </c>
      <c r="B5" s="178"/>
      <c r="C5" s="177" t="s">
        <v>0</v>
      </c>
      <c r="D5" s="177" t="s">
        <v>2</v>
      </c>
      <c r="E5" s="177" t="s">
        <v>1</v>
      </c>
      <c r="F5" s="42"/>
      <c r="G5" s="42"/>
      <c r="H5" s="42"/>
      <c r="I5" s="171" t="s">
        <v>56</v>
      </c>
      <c r="J5" s="171" t="s">
        <v>57</v>
      </c>
      <c r="K5" s="171" t="s">
        <v>59</v>
      </c>
      <c r="L5" s="171" t="s">
        <v>129</v>
      </c>
    </row>
    <row r="6" spans="1:12" ht="52.5" customHeight="1">
      <c r="A6" s="178"/>
      <c r="B6" s="178"/>
      <c r="C6" s="177"/>
      <c r="D6" s="177"/>
      <c r="E6" s="177"/>
      <c r="F6" s="171" t="s">
        <v>53</v>
      </c>
      <c r="G6" s="171" t="s">
        <v>54</v>
      </c>
      <c r="H6" s="171" t="s">
        <v>55</v>
      </c>
      <c r="I6" s="171"/>
      <c r="J6" s="171"/>
      <c r="K6" s="171"/>
      <c r="L6" s="171"/>
    </row>
    <row r="7" spans="1:12" ht="24" customHeight="1">
      <c r="A7" s="35" t="s">
        <v>24</v>
      </c>
      <c r="B7" s="35" t="s">
        <v>15</v>
      </c>
      <c r="C7" s="177"/>
      <c r="D7" s="178"/>
      <c r="E7" s="178"/>
      <c r="F7" s="171"/>
      <c r="G7" s="171"/>
      <c r="H7" s="171"/>
      <c r="I7" s="171"/>
      <c r="J7" s="171"/>
      <c r="K7" s="171"/>
      <c r="L7" s="171"/>
    </row>
    <row r="8" spans="1:12" s="114" customFormat="1" ht="18" customHeight="1">
      <c r="A8" s="111"/>
      <c r="B8" s="43"/>
      <c r="C8" s="44"/>
      <c r="D8" s="172" t="s">
        <v>211</v>
      </c>
      <c r="E8" s="173"/>
      <c r="F8" s="173"/>
      <c r="G8" s="173"/>
      <c r="H8" s="173"/>
      <c r="I8" s="173"/>
      <c r="J8" s="173"/>
      <c r="K8" s="173"/>
      <c r="L8" s="174"/>
    </row>
    <row r="9" spans="1:12" ht="34.5" customHeight="1">
      <c r="A9" s="116">
        <v>12</v>
      </c>
      <c r="B9" s="45" t="s">
        <v>170</v>
      </c>
      <c r="C9" s="112">
        <v>1</v>
      </c>
      <c r="D9" s="41" t="s">
        <v>148</v>
      </c>
      <c r="E9" s="35" t="s">
        <v>83</v>
      </c>
      <c r="F9" s="61">
        <v>0</v>
      </c>
      <c r="G9" s="61">
        <v>0</v>
      </c>
      <c r="H9" s="61">
        <v>0</v>
      </c>
      <c r="I9" s="164">
        <f>H9-G9</f>
        <v>0</v>
      </c>
      <c r="J9" s="165" t="e">
        <f>H9/G9*100</f>
        <v>#DIV/0!</v>
      </c>
      <c r="K9" s="165" t="e">
        <f>H9/F9*100</f>
        <v>#DIV/0!</v>
      </c>
      <c r="L9" s="163" t="s">
        <v>201</v>
      </c>
    </row>
    <row r="10" spans="1:12" ht="50.25" customHeight="1">
      <c r="A10" s="45" t="s">
        <v>155</v>
      </c>
      <c r="B10" s="45" t="s">
        <v>170</v>
      </c>
      <c r="C10" s="112">
        <v>2</v>
      </c>
      <c r="D10" s="41" t="s">
        <v>149</v>
      </c>
      <c r="E10" s="34" t="s">
        <v>152</v>
      </c>
      <c r="F10" s="62">
        <v>0</v>
      </c>
      <c r="G10" s="61">
        <v>0</v>
      </c>
      <c r="H10" s="62">
        <v>0</v>
      </c>
      <c r="I10" s="166">
        <f>H10-G10</f>
        <v>0</v>
      </c>
      <c r="J10" s="167" t="e">
        <f>H10/G10*100</f>
        <v>#DIV/0!</v>
      </c>
      <c r="K10" s="167" t="e">
        <f>H10/F10*100</f>
        <v>#DIV/0!</v>
      </c>
      <c r="L10" s="163" t="s">
        <v>201</v>
      </c>
    </row>
    <row r="11" spans="1:12" ht="48" customHeight="1">
      <c r="A11" s="45" t="s">
        <v>155</v>
      </c>
      <c r="B11" s="45" t="s">
        <v>170</v>
      </c>
      <c r="C11" s="112">
        <v>3</v>
      </c>
      <c r="D11" s="41" t="s">
        <v>150</v>
      </c>
      <c r="E11" s="35" t="s">
        <v>153</v>
      </c>
      <c r="F11" s="62">
        <v>0</v>
      </c>
      <c r="G11" s="62">
        <v>0</v>
      </c>
      <c r="H11" s="62">
        <v>0</v>
      </c>
      <c r="I11" s="166">
        <f>H11-G11</f>
        <v>0</v>
      </c>
      <c r="J11" s="167" t="e">
        <f>H11/G11*100</f>
        <v>#DIV/0!</v>
      </c>
      <c r="K11" s="167" t="e">
        <f>H11/F11*100</f>
        <v>#DIV/0!</v>
      </c>
      <c r="L11" s="163" t="s">
        <v>202</v>
      </c>
    </row>
    <row r="12" spans="1:12" ht="35.25" customHeight="1">
      <c r="A12" s="45" t="s">
        <v>155</v>
      </c>
      <c r="B12" s="45" t="s">
        <v>170</v>
      </c>
      <c r="C12" s="112">
        <v>4</v>
      </c>
      <c r="D12" s="64" t="s">
        <v>151</v>
      </c>
      <c r="E12" s="35" t="s">
        <v>154</v>
      </c>
      <c r="F12" s="62">
        <v>0</v>
      </c>
      <c r="G12" s="62">
        <v>0</v>
      </c>
      <c r="H12" s="62">
        <v>0</v>
      </c>
      <c r="I12" s="166">
        <f>H12-G12</f>
        <v>0</v>
      </c>
      <c r="J12" s="167" t="e">
        <f>H12/G12*100</f>
        <v>#DIV/0!</v>
      </c>
      <c r="K12" s="167" t="e">
        <f>H12/F12*100</f>
        <v>#DIV/0!</v>
      </c>
      <c r="L12" s="163" t="s">
        <v>198</v>
      </c>
    </row>
    <row r="13" ht="15">
      <c r="L13" s="40"/>
    </row>
    <row r="543" ht="15">
      <c r="B543" s="9"/>
    </row>
  </sheetData>
  <sheetProtection/>
  <mergeCells count="16">
    <mergeCell ref="A1:L1"/>
    <mergeCell ref="A4:D4"/>
    <mergeCell ref="A5:B6"/>
    <mergeCell ref="C5:C7"/>
    <mergeCell ref="D5:D7"/>
    <mergeCell ref="E5:E7"/>
    <mergeCell ref="F6:F7"/>
    <mergeCell ref="A2:L2"/>
    <mergeCell ref="G6:G7"/>
    <mergeCell ref="H6:H7"/>
    <mergeCell ref="E4:L4"/>
    <mergeCell ref="I5:I7"/>
    <mergeCell ref="J5:J7"/>
    <mergeCell ref="K5:K7"/>
    <mergeCell ref="L5:L7"/>
    <mergeCell ref="D8:L8"/>
  </mergeCells>
  <printOptions/>
  <pageMargins left="0.5905511811023623" right="0.5905511811023623" top="0.7874015748031497" bottom="0.7874015748031497" header="0.31496062992125984" footer="0.31496062992125984"/>
  <pageSetup fitToHeight="0" horizontalDpi="600" verticalDpi="600" orientation="landscape" paperSize="9" scale="90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tabSelected="1" view="pageBreakPreview" zoomScaleSheetLayoutView="100" zoomScalePageLayoutView="0" workbookViewId="0" topLeftCell="A1">
      <selection activeCell="H30" sqref="H30"/>
    </sheetView>
  </sheetViews>
  <sheetFormatPr defaultColWidth="9.140625" defaultRowHeight="15"/>
  <cols>
    <col min="1" max="1" width="3.57421875" style="19" customWidth="1"/>
    <col min="2" max="2" width="3.421875" style="19" customWidth="1"/>
    <col min="3" max="3" width="3.57421875" style="19" customWidth="1"/>
    <col min="4" max="4" width="3.421875" style="19" customWidth="1"/>
    <col min="5" max="5" width="32.421875" style="50" customWidth="1"/>
    <col min="6" max="6" width="7.421875" style="19" customWidth="1"/>
    <col min="7" max="7" width="5.57421875" style="19" customWidth="1"/>
    <col min="8" max="8" width="62.28125" style="19" customWidth="1"/>
    <col min="9" max="9" width="10.8515625" style="19" customWidth="1"/>
    <col min="10" max="10" width="10.140625" style="19" customWidth="1"/>
  </cols>
  <sheetData>
    <row r="1" spans="1:10" s="1" customFormat="1" ht="13.5" customHeight="1">
      <c r="A1" s="7"/>
      <c r="B1" s="7"/>
      <c r="C1" s="7"/>
      <c r="D1" s="7"/>
      <c r="E1" s="25"/>
      <c r="F1" s="7"/>
      <c r="G1" s="7"/>
      <c r="H1" s="10"/>
      <c r="I1" s="48"/>
      <c r="J1" s="48"/>
    </row>
    <row r="2" spans="1:10" s="5" customFormat="1" ht="13.5" customHeight="1">
      <c r="A2" s="21" t="s">
        <v>92</v>
      </c>
      <c r="B2" s="21"/>
      <c r="C2" s="21"/>
      <c r="D2" s="21"/>
      <c r="E2" s="21"/>
      <c r="F2" s="21"/>
      <c r="G2" s="21"/>
      <c r="H2" s="23"/>
      <c r="I2" s="24"/>
      <c r="J2" s="24"/>
    </row>
    <row r="3" spans="1:10" s="5" customFormat="1" ht="13.5" customHeight="1">
      <c r="A3" s="272" t="s">
        <v>133</v>
      </c>
      <c r="B3" s="272"/>
      <c r="C3" s="272"/>
      <c r="D3" s="272"/>
      <c r="E3" s="272"/>
      <c r="F3" s="272"/>
      <c r="G3" s="272"/>
      <c r="H3" s="272"/>
      <c r="I3" s="24"/>
      <c r="J3" s="24"/>
    </row>
    <row r="4" spans="1:10" s="5" customFormat="1" ht="13.5" customHeight="1">
      <c r="A4" s="21"/>
      <c r="B4" s="21"/>
      <c r="C4" s="21"/>
      <c r="D4" s="21"/>
      <c r="E4" s="21"/>
      <c r="F4" s="21"/>
      <c r="G4" s="21"/>
      <c r="H4" s="21"/>
      <c r="I4" s="24"/>
      <c r="J4" s="24"/>
    </row>
    <row r="5" spans="1:10" s="5" customFormat="1" ht="13.5" customHeight="1">
      <c r="A5" s="48" t="s">
        <v>29</v>
      </c>
      <c r="B5" s="6"/>
      <c r="C5" s="6"/>
      <c r="D5" s="6"/>
      <c r="E5" s="49"/>
      <c r="F5" s="18"/>
      <c r="G5" s="18"/>
      <c r="H5" s="18"/>
      <c r="I5" s="18"/>
      <c r="J5" s="24"/>
    </row>
    <row r="6" spans="1:10" s="5" customFormat="1" ht="14.25" customHeight="1">
      <c r="A6" s="2"/>
      <c r="B6" s="3"/>
      <c r="C6" s="3"/>
      <c r="D6" s="3"/>
      <c r="E6" s="49"/>
      <c r="F6" s="3"/>
      <c r="G6" s="3"/>
      <c r="H6" s="3"/>
      <c r="I6" s="24"/>
      <c r="J6" s="24"/>
    </row>
    <row r="7" spans="1:10" s="12" customFormat="1" ht="51.75" customHeight="1">
      <c r="A7" s="207" t="s">
        <v>14</v>
      </c>
      <c r="B7" s="208"/>
      <c r="C7" s="208"/>
      <c r="D7" s="209"/>
      <c r="E7" s="191" t="s">
        <v>125</v>
      </c>
      <c r="F7" s="191" t="s">
        <v>32</v>
      </c>
      <c r="G7" s="191" t="s">
        <v>35</v>
      </c>
      <c r="H7" s="191" t="s">
        <v>194</v>
      </c>
      <c r="I7" s="219" t="s">
        <v>113</v>
      </c>
      <c r="J7" s="280" t="s">
        <v>114</v>
      </c>
    </row>
    <row r="8" spans="1:10" ht="39" customHeight="1">
      <c r="A8" s="22" t="s">
        <v>24</v>
      </c>
      <c r="B8" s="22" t="s">
        <v>15</v>
      </c>
      <c r="C8" s="22" t="s">
        <v>16</v>
      </c>
      <c r="D8" s="22" t="s">
        <v>17</v>
      </c>
      <c r="E8" s="224"/>
      <c r="F8" s="224"/>
      <c r="G8" s="224"/>
      <c r="H8" s="224"/>
      <c r="I8" s="279"/>
      <c r="J8" s="281"/>
    </row>
    <row r="9" spans="1:10" ht="20.25" customHeight="1">
      <c r="A9" s="26" t="s">
        <v>76</v>
      </c>
      <c r="B9" s="26" t="s">
        <v>77</v>
      </c>
      <c r="C9" s="26"/>
      <c r="D9" s="26"/>
      <c r="E9" s="273" t="s">
        <v>78</v>
      </c>
      <c r="F9" s="274"/>
      <c r="G9" s="274"/>
      <c r="H9" s="274"/>
      <c r="I9" s="274"/>
      <c r="J9" s="275"/>
    </row>
    <row r="10" spans="1:10" ht="27.75" customHeight="1">
      <c r="A10" s="26" t="s">
        <v>76</v>
      </c>
      <c r="B10" s="26" t="s">
        <v>77</v>
      </c>
      <c r="C10" s="26" t="s">
        <v>18</v>
      </c>
      <c r="D10" s="26"/>
      <c r="E10" s="273" t="s">
        <v>89</v>
      </c>
      <c r="F10" s="274"/>
      <c r="G10" s="274"/>
      <c r="H10" s="274"/>
      <c r="I10" s="274"/>
      <c r="J10" s="275"/>
    </row>
    <row r="11" spans="1:10" ht="51.75" customHeight="1">
      <c r="A11" s="51" t="s">
        <v>76</v>
      </c>
      <c r="B11" s="51" t="s">
        <v>77</v>
      </c>
      <c r="C11" s="51" t="s">
        <v>18</v>
      </c>
      <c r="D11" s="51" t="s">
        <v>170</v>
      </c>
      <c r="E11" s="27" t="s">
        <v>156</v>
      </c>
      <c r="F11" s="66" t="s">
        <v>135</v>
      </c>
      <c r="G11" s="65">
        <v>2021</v>
      </c>
      <c r="H11" s="27"/>
      <c r="I11" s="46"/>
      <c r="J11" s="46"/>
    </row>
    <row r="12" spans="1:10" ht="60">
      <c r="A12" s="51" t="s">
        <v>76</v>
      </c>
      <c r="B12" s="51" t="s">
        <v>77</v>
      </c>
      <c r="C12" s="51" t="s">
        <v>18</v>
      </c>
      <c r="D12" s="51" t="s">
        <v>77</v>
      </c>
      <c r="E12" s="27" t="s">
        <v>157</v>
      </c>
      <c r="F12" s="66" t="s">
        <v>135</v>
      </c>
      <c r="G12" s="65">
        <v>2021</v>
      </c>
      <c r="H12" s="38" t="s">
        <v>167</v>
      </c>
      <c r="I12" s="46">
        <v>1</v>
      </c>
      <c r="J12" s="46">
        <v>0</v>
      </c>
    </row>
    <row r="13" spans="1:10" ht="36">
      <c r="A13" s="51" t="s">
        <v>76</v>
      </c>
      <c r="B13" s="51" t="s">
        <v>77</v>
      </c>
      <c r="C13" s="51" t="s">
        <v>18</v>
      </c>
      <c r="D13" s="51" t="s">
        <v>80</v>
      </c>
      <c r="E13" s="27" t="s">
        <v>158</v>
      </c>
      <c r="F13" s="66" t="s">
        <v>135</v>
      </c>
      <c r="G13" s="65">
        <v>2021</v>
      </c>
      <c r="H13" s="38" t="s">
        <v>168</v>
      </c>
      <c r="I13" s="46">
        <v>1</v>
      </c>
      <c r="J13" s="46">
        <v>1</v>
      </c>
    </row>
    <row r="14" spans="1:10" ht="36">
      <c r="A14" s="51" t="s">
        <v>76</v>
      </c>
      <c r="B14" s="51" t="s">
        <v>77</v>
      </c>
      <c r="C14" s="51" t="s">
        <v>18</v>
      </c>
      <c r="D14" s="51" t="s">
        <v>81</v>
      </c>
      <c r="E14" s="27" t="s">
        <v>159</v>
      </c>
      <c r="F14" s="66" t="s">
        <v>135</v>
      </c>
      <c r="G14" s="65">
        <v>2021</v>
      </c>
      <c r="H14" s="38" t="s">
        <v>169</v>
      </c>
      <c r="I14" s="46">
        <v>1</v>
      </c>
      <c r="J14" s="46">
        <v>1</v>
      </c>
    </row>
    <row r="15" spans="1:10" ht="48">
      <c r="A15" s="51" t="s">
        <v>76</v>
      </c>
      <c r="B15" s="51" t="s">
        <v>77</v>
      </c>
      <c r="C15" s="51" t="s">
        <v>18</v>
      </c>
      <c r="D15" s="51" t="s">
        <v>84</v>
      </c>
      <c r="E15" s="169" t="s">
        <v>160</v>
      </c>
      <c r="F15" s="66" t="s">
        <v>135</v>
      </c>
      <c r="G15" s="65">
        <v>2021</v>
      </c>
      <c r="H15" s="38" t="s">
        <v>197</v>
      </c>
      <c r="I15" s="46">
        <v>1</v>
      </c>
      <c r="J15" s="46">
        <v>1</v>
      </c>
    </row>
    <row r="16" spans="1:10" ht="48">
      <c r="A16" s="51" t="s">
        <v>76</v>
      </c>
      <c r="B16" s="51" t="s">
        <v>77</v>
      </c>
      <c r="C16" s="51" t="s">
        <v>18</v>
      </c>
      <c r="D16" s="51" t="s">
        <v>85</v>
      </c>
      <c r="E16" s="169" t="s">
        <v>161</v>
      </c>
      <c r="F16" s="66" t="s">
        <v>135</v>
      </c>
      <c r="G16" s="65">
        <v>2021</v>
      </c>
      <c r="H16" s="38" t="s">
        <v>171</v>
      </c>
      <c r="I16" s="46">
        <v>1</v>
      </c>
      <c r="J16" s="46">
        <v>1</v>
      </c>
    </row>
    <row r="17" spans="1:10" ht="48">
      <c r="A17" s="51" t="s">
        <v>76</v>
      </c>
      <c r="B17" s="51" t="s">
        <v>77</v>
      </c>
      <c r="C17" s="51" t="s">
        <v>18</v>
      </c>
      <c r="D17" s="51" t="s">
        <v>86</v>
      </c>
      <c r="E17" s="169" t="s">
        <v>162</v>
      </c>
      <c r="F17" s="66" t="s">
        <v>135</v>
      </c>
      <c r="G17" s="65">
        <v>2021</v>
      </c>
      <c r="H17" s="38" t="s">
        <v>195</v>
      </c>
      <c r="I17" s="46">
        <v>1</v>
      </c>
      <c r="J17" s="46">
        <v>1</v>
      </c>
    </row>
    <row r="18" spans="1:10" ht="40.5" customHeight="1">
      <c r="A18" s="51" t="s">
        <v>76</v>
      </c>
      <c r="B18" s="51" t="s">
        <v>77</v>
      </c>
      <c r="C18" s="51" t="s">
        <v>18</v>
      </c>
      <c r="D18" s="51" t="s">
        <v>87</v>
      </c>
      <c r="E18" s="169" t="s">
        <v>163</v>
      </c>
      <c r="F18" s="66" t="s">
        <v>135</v>
      </c>
      <c r="G18" s="65">
        <v>2021</v>
      </c>
      <c r="H18" s="38" t="s">
        <v>196</v>
      </c>
      <c r="I18" s="46">
        <v>1</v>
      </c>
      <c r="J18" s="46">
        <v>1</v>
      </c>
    </row>
    <row r="19" spans="1:10" ht="21" customHeight="1">
      <c r="A19" s="51"/>
      <c r="B19" s="51"/>
      <c r="C19" s="168"/>
      <c r="D19" s="168"/>
      <c r="E19" s="285" t="s">
        <v>115</v>
      </c>
      <c r="F19" s="286"/>
      <c r="G19" s="286"/>
      <c r="H19" s="286"/>
      <c r="I19" s="52">
        <f>SUM(I11:I18)</f>
        <v>7</v>
      </c>
      <c r="J19" s="52">
        <f>SUM(J12:J18)</f>
        <v>6</v>
      </c>
    </row>
    <row r="20" spans="1:10" ht="17.25" customHeight="1">
      <c r="A20" s="51"/>
      <c r="B20" s="51"/>
      <c r="C20" s="51"/>
      <c r="D20" s="51"/>
      <c r="E20" s="53" t="s">
        <v>121</v>
      </c>
      <c r="F20" s="53"/>
      <c r="G20" s="53"/>
      <c r="H20" s="53"/>
      <c r="I20" s="54"/>
      <c r="J20" s="47">
        <f>J19/I19</f>
        <v>0.8571428571428571</v>
      </c>
    </row>
    <row r="21" spans="1:10" ht="15">
      <c r="A21" s="51"/>
      <c r="B21" s="51"/>
      <c r="C21" s="51"/>
      <c r="D21" s="51"/>
      <c r="E21" s="282" t="s">
        <v>115</v>
      </c>
      <c r="F21" s="283"/>
      <c r="G21" s="283"/>
      <c r="H21" s="283"/>
      <c r="I21" s="46">
        <f>I19</f>
        <v>7</v>
      </c>
      <c r="J21" s="46">
        <f>J19</f>
        <v>6</v>
      </c>
    </row>
    <row r="22" spans="1:10" ht="15">
      <c r="A22" s="51"/>
      <c r="B22" s="51"/>
      <c r="C22" s="51"/>
      <c r="D22" s="51"/>
      <c r="E22" s="53" t="s">
        <v>121</v>
      </c>
      <c r="F22" s="53"/>
      <c r="G22" s="53"/>
      <c r="H22" s="53"/>
      <c r="I22" s="55"/>
      <c r="J22" s="56">
        <f>J21/I21</f>
        <v>0.8571428571428571</v>
      </c>
    </row>
    <row r="23" ht="15">
      <c r="E23" s="19"/>
    </row>
    <row r="24" s="57" customFormat="1" ht="15">
      <c r="E24" s="59"/>
    </row>
    <row r="25" spans="1:10" s="57" customFormat="1" ht="15">
      <c r="A25" s="277" t="s">
        <v>193</v>
      </c>
      <c r="B25" s="277"/>
      <c r="C25" s="277"/>
      <c r="D25" s="277"/>
      <c r="E25" s="277"/>
      <c r="F25" s="277"/>
      <c r="G25" s="277"/>
      <c r="H25" s="277"/>
      <c r="I25" s="277"/>
      <c r="J25" s="277"/>
    </row>
    <row r="26" spans="1:10" s="57" customFormat="1" ht="15">
      <c r="A26" s="284" t="s">
        <v>124</v>
      </c>
      <c r="B26" s="284"/>
      <c r="C26" s="284"/>
      <c r="D26" s="284"/>
      <c r="E26" s="284"/>
      <c r="F26" s="284"/>
      <c r="G26" s="284"/>
      <c r="H26" s="284"/>
      <c r="I26" s="284"/>
      <c r="J26" s="284"/>
    </row>
    <row r="27" s="57" customFormat="1" ht="15">
      <c r="E27" s="57" t="s">
        <v>116</v>
      </c>
    </row>
    <row r="28" s="57" customFormat="1" ht="15">
      <c r="E28" s="57" t="s">
        <v>190</v>
      </c>
    </row>
    <row r="29" s="57" customFormat="1" ht="15">
      <c r="E29" s="57" t="s">
        <v>191</v>
      </c>
    </row>
    <row r="30" spans="5:8" s="57" customFormat="1" ht="15">
      <c r="E30" s="58" t="s">
        <v>192</v>
      </c>
      <c r="G30" s="57" t="s">
        <v>122</v>
      </c>
      <c r="H30" s="60">
        <f>5!M9/5!L9</f>
        <v>0</v>
      </c>
    </row>
    <row r="31" s="57" customFormat="1" ht="15"/>
    <row r="32" spans="2:10" s="57" customFormat="1" ht="14.25" customHeight="1">
      <c r="B32" s="278" t="s">
        <v>117</v>
      </c>
      <c r="C32" s="278"/>
      <c r="D32" s="278"/>
      <c r="E32" s="278"/>
      <c r="F32" s="278"/>
      <c r="G32" s="278"/>
      <c r="H32" s="278"/>
      <c r="I32" s="278"/>
      <c r="J32" s="278"/>
    </row>
    <row r="33" s="57" customFormat="1" ht="15">
      <c r="C33" s="57" t="s">
        <v>118</v>
      </c>
    </row>
    <row r="34" spans="3:8" s="57" customFormat="1" ht="15">
      <c r="C34" s="58" t="s">
        <v>137</v>
      </c>
      <c r="G34" s="57" t="s">
        <v>123</v>
      </c>
      <c r="H34" s="60" t="e">
        <f>J22/H30</f>
        <v>#DIV/0!</v>
      </c>
    </row>
    <row r="35" s="57" customFormat="1" ht="15"/>
    <row r="36" spans="2:10" s="57" customFormat="1" ht="15">
      <c r="B36" s="271" t="s">
        <v>119</v>
      </c>
      <c r="C36" s="271"/>
      <c r="D36" s="271"/>
      <c r="E36" s="271"/>
      <c r="F36" s="271"/>
      <c r="G36" s="271"/>
      <c r="H36" s="271"/>
      <c r="I36" s="271"/>
      <c r="J36" s="271"/>
    </row>
    <row r="37" s="57" customFormat="1" ht="15"/>
    <row r="38" s="57" customFormat="1" ht="15">
      <c r="C38" s="57" t="s">
        <v>120</v>
      </c>
    </row>
    <row r="39" spans="3:8" s="57" customFormat="1" ht="15">
      <c r="C39" s="58" t="s">
        <v>140</v>
      </c>
      <c r="G39" s="57" t="s">
        <v>102</v>
      </c>
      <c r="H39" s="60" t="e">
        <f>'Расчет СПмп'!J12*'Расчет СМмп'!H34</f>
        <v>#DIV/0!</v>
      </c>
    </row>
    <row r="40" s="57" customFormat="1" ht="15">
      <c r="C40" s="58"/>
    </row>
    <row r="41" spans="1:10" s="57" customFormat="1" ht="15">
      <c r="A41" s="276" t="s">
        <v>138</v>
      </c>
      <c r="B41" s="276"/>
      <c r="C41" s="276"/>
      <c r="D41" s="276"/>
      <c r="E41" s="276"/>
      <c r="F41" s="276"/>
      <c r="G41" s="276"/>
      <c r="H41" s="276"/>
      <c r="I41" s="276"/>
      <c r="J41" s="276"/>
    </row>
    <row r="42" s="57" customFormat="1" ht="15">
      <c r="E42" s="59"/>
    </row>
    <row r="43" s="57" customFormat="1" ht="15">
      <c r="E43" s="59"/>
    </row>
    <row r="44" s="57" customFormat="1" ht="15">
      <c r="E44" s="59"/>
    </row>
    <row r="45" s="57" customFormat="1" ht="15">
      <c r="E45" s="59"/>
    </row>
    <row r="46" s="57" customFormat="1" ht="15">
      <c r="E46" s="59"/>
    </row>
    <row r="47" s="57" customFormat="1" ht="15">
      <c r="E47" s="59"/>
    </row>
    <row r="48" s="57" customFormat="1" ht="15">
      <c r="E48" s="59"/>
    </row>
    <row r="49" s="57" customFormat="1" ht="15">
      <c r="E49" s="59"/>
    </row>
    <row r="50" s="57" customFormat="1" ht="15">
      <c r="E50" s="59"/>
    </row>
    <row r="51" s="57" customFormat="1" ht="15">
      <c r="E51" s="59"/>
    </row>
    <row r="52" s="57" customFormat="1" ht="15">
      <c r="E52" s="59"/>
    </row>
    <row r="53" s="57" customFormat="1" ht="15">
      <c r="E53" s="59"/>
    </row>
    <row r="54" s="57" customFormat="1" ht="15">
      <c r="E54" s="59"/>
    </row>
    <row r="55" s="57" customFormat="1" ht="15">
      <c r="E55" s="59"/>
    </row>
    <row r="56" s="57" customFormat="1" ht="15">
      <c r="E56" s="59"/>
    </row>
    <row r="57" s="57" customFormat="1" ht="15">
      <c r="E57" s="59"/>
    </row>
    <row r="58" s="57" customFormat="1" ht="15">
      <c r="E58" s="59"/>
    </row>
    <row r="59" s="57" customFormat="1" ht="15">
      <c r="E59" s="59"/>
    </row>
    <row r="60" s="57" customFormat="1" ht="15">
      <c r="E60" s="59"/>
    </row>
    <row r="61" s="57" customFormat="1" ht="15">
      <c r="E61" s="59"/>
    </row>
    <row r="62" s="57" customFormat="1" ht="15">
      <c r="E62" s="59"/>
    </row>
    <row r="63" s="57" customFormat="1" ht="15">
      <c r="E63" s="59"/>
    </row>
    <row r="64" s="57" customFormat="1" ht="15">
      <c r="E64" s="59"/>
    </row>
    <row r="65" s="57" customFormat="1" ht="15">
      <c r="E65" s="59"/>
    </row>
    <row r="66" s="57" customFormat="1" ht="15">
      <c r="E66" s="59"/>
    </row>
    <row r="67" s="57" customFormat="1" ht="15">
      <c r="E67" s="59"/>
    </row>
    <row r="68" s="57" customFormat="1" ht="15">
      <c r="E68" s="59"/>
    </row>
    <row r="69" s="57" customFormat="1" ht="15">
      <c r="E69" s="59"/>
    </row>
    <row r="70" s="57" customFormat="1" ht="15">
      <c r="E70" s="59"/>
    </row>
    <row r="71" s="57" customFormat="1" ht="15">
      <c r="E71" s="59"/>
    </row>
    <row r="72" s="57" customFormat="1" ht="15">
      <c r="E72" s="59"/>
    </row>
    <row r="73" s="57" customFormat="1" ht="15">
      <c r="E73" s="59"/>
    </row>
    <row r="74" s="57" customFormat="1" ht="15">
      <c r="E74" s="59"/>
    </row>
    <row r="75" s="57" customFormat="1" ht="15">
      <c r="E75" s="59"/>
    </row>
    <row r="76" s="57" customFormat="1" ht="15">
      <c r="E76" s="59"/>
    </row>
    <row r="77" s="57" customFormat="1" ht="15">
      <c r="E77" s="59"/>
    </row>
    <row r="78" s="57" customFormat="1" ht="15">
      <c r="E78" s="59"/>
    </row>
    <row r="79" s="57" customFormat="1" ht="15">
      <c r="E79" s="59"/>
    </row>
    <row r="80" s="57" customFormat="1" ht="15">
      <c r="E80" s="59"/>
    </row>
    <row r="81" s="57" customFormat="1" ht="15">
      <c r="E81" s="59"/>
    </row>
    <row r="82" s="57" customFormat="1" ht="15">
      <c r="E82" s="59"/>
    </row>
    <row r="83" s="57" customFormat="1" ht="15">
      <c r="E83" s="59"/>
    </row>
    <row r="84" s="57" customFormat="1" ht="15">
      <c r="E84" s="59"/>
    </row>
    <row r="85" s="57" customFormat="1" ht="15">
      <c r="E85" s="59"/>
    </row>
    <row r="86" s="57" customFormat="1" ht="15">
      <c r="E86" s="59"/>
    </row>
    <row r="87" s="57" customFormat="1" ht="15">
      <c r="E87" s="59"/>
    </row>
    <row r="88" s="57" customFormat="1" ht="15">
      <c r="E88" s="59"/>
    </row>
    <row r="89" s="57" customFormat="1" ht="15">
      <c r="E89" s="59"/>
    </row>
    <row r="90" s="57" customFormat="1" ht="15">
      <c r="E90" s="59"/>
    </row>
    <row r="91" s="57" customFormat="1" ht="15">
      <c r="E91" s="59"/>
    </row>
    <row r="92" s="57" customFormat="1" ht="15">
      <c r="E92" s="59"/>
    </row>
    <row r="93" s="57" customFormat="1" ht="15">
      <c r="E93" s="59"/>
    </row>
    <row r="94" s="57" customFormat="1" ht="15">
      <c r="E94" s="59"/>
    </row>
    <row r="95" s="57" customFormat="1" ht="15">
      <c r="E95" s="59"/>
    </row>
    <row r="96" s="57" customFormat="1" ht="15">
      <c r="E96" s="59"/>
    </row>
    <row r="97" s="57" customFormat="1" ht="15">
      <c r="E97" s="59"/>
    </row>
    <row r="98" s="57" customFormat="1" ht="15">
      <c r="E98" s="59"/>
    </row>
    <row r="99" s="57" customFormat="1" ht="15">
      <c r="E99" s="59"/>
    </row>
    <row r="100" s="57" customFormat="1" ht="15">
      <c r="E100" s="59"/>
    </row>
    <row r="101" s="57" customFormat="1" ht="15">
      <c r="E101" s="59"/>
    </row>
    <row r="102" s="57" customFormat="1" ht="15">
      <c r="E102" s="59"/>
    </row>
    <row r="103" s="57" customFormat="1" ht="15">
      <c r="E103" s="59"/>
    </row>
    <row r="104" s="57" customFormat="1" ht="15">
      <c r="E104" s="59"/>
    </row>
    <row r="105" s="57" customFormat="1" ht="15">
      <c r="E105" s="59"/>
    </row>
    <row r="106" s="57" customFormat="1" ht="15">
      <c r="E106" s="59"/>
    </row>
  </sheetData>
  <sheetProtection/>
  <mergeCells count="17">
    <mergeCell ref="A41:J41"/>
    <mergeCell ref="A25:J25"/>
    <mergeCell ref="B32:J32"/>
    <mergeCell ref="I7:I8"/>
    <mergeCell ref="J7:J8"/>
    <mergeCell ref="G7:G8"/>
    <mergeCell ref="H7:H8"/>
    <mergeCell ref="E21:H21"/>
    <mergeCell ref="A26:J26"/>
    <mergeCell ref="E19:H19"/>
    <mergeCell ref="B36:J36"/>
    <mergeCell ref="A3:H3"/>
    <mergeCell ref="A7:D7"/>
    <mergeCell ref="E7:E8"/>
    <mergeCell ref="F7:F8"/>
    <mergeCell ref="E9:J9"/>
    <mergeCell ref="E10:J10"/>
  </mergeCells>
  <printOptions/>
  <pageMargins left="0.11811023622047245" right="0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6.140625" style="0" customWidth="1"/>
    <col min="2" max="2" width="6.00390625" style="0" customWidth="1"/>
    <col min="3" max="3" width="24.140625" style="0" customWidth="1"/>
    <col min="4" max="4" width="15.57421875" style="0" customWidth="1"/>
    <col min="5" max="5" width="18.421875" style="0" customWidth="1"/>
    <col min="6" max="6" width="16.8515625" style="0" customWidth="1"/>
    <col min="7" max="7" width="17.57421875" style="0" customWidth="1"/>
    <col min="8" max="8" width="16.57421875" style="0" customWidth="1"/>
    <col min="9" max="9" width="15.421875" style="0" customWidth="1"/>
    <col min="10" max="10" width="14.421875" style="0" customWidth="1"/>
    <col min="11" max="12" width="9.140625" style="0" hidden="1" customWidth="1"/>
  </cols>
  <sheetData>
    <row r="1" ht="15.75">
      <c r="A1" s="16" t="s">
        <v>101</v>
      </c>
    </row>
    <row r="3" spans="1:9" ht="30" customHeight="1">
      <c r="A3" s="287" t="s">
        <v>134</v>
      </c>
      <c r="B3" s="288"/>
      <c r="C3" s="288"/>
      <c r="D3" s="288"/>
      <c r="E3" s="288"/>
      <c r="F3" s="288"/>
      <c r="G3" s="288"/>
      <c r="H3" s="288"/>
      <c r="I3" s="288"/>
    </row>
    <row r="4" spans="1:12" ht="29.25" customHeight="1">
      <c r="A4" s="289" t="s">
        <v>217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</row>
    <row r="6" spans="1:10" ht="84">
      <c r="A6" s="171" t="s">
        <v>14</v>
      </c>
      <c r="B6" s="171"/>
      <c r="C6" s="201" t="s">
        <v>93</v>
      </c>
      <c r="D6" s="201" t="s">
        <v>94</v>
      </c>
      <c r="E6" s="201" t="s">
        <v>95</v>
      </c>
      <c r="F6" s="68" t="s">
        <v>96</v>
      </c>
      <c r="G6" s="68" t="s">
        <v>97</v>
      </c>
      <c r="H6" s="68" t="s">
        <v>98</v>
      </c>
      <c r="I6" s="68" t="s">
        <v>99</v>
      </c>
      <c r="J6" s="68" t="s">
        <v>100</v>
      </c>
    </row>
    <row r="7" spans="1:10" ht="15">
      <c r="A7" s="68" t="s">
        <v>24</v>
      </c>
      <c r="B7" s="68" t="s">
        <v>15</v>
      </c>
      <c r="C7" s="201"/>
      <c r="D7" s="201"/>
      <c r="E7" s="201"/>
      <c r="F7" s="68" t="s">
        <v>102</v>
      </c>
      <c r="G7" s="68" t="s">
        <v>103</v>
      </c>
      <c r="H7" s="68" t="s">
        <v>104</v>
      </c>
      <c r="I7" s="68" t="s">
        <v>105</v>
      </c>
      <c r="J7" s="68"/>
    </row>
    <row r="8" spans="1:10" ht="87.75" customHeight="1">
      <c r="A8" s="17">
        <v>12</v>
      </c>
      <c r="B8" s="17"/>
      <c r="C8" s="17" t="s">
        <v>199</v>
      </c>
      <c r="D8" s="17" t="s">
        <v>139</v>
      </c>
      <c r="E8" s="17" t="s">
        <v>184</v>
      </c>
      <c r="F8" s="36" t="e">
        <f>'Расчет СМмп'!H39</f>
        <v>#DIV/0!</v>
      </c>
      <c r="G8" s="36">
        <f>'Расчет СПмп'!J12</f>
        <v>1.584638596491228</v>
      </c>
      <c r="H8" s="36">
        <f>'Расчет СМмп'!J22</f>
        <v>0.8571428571428571</v>
      </c>
      <c r="I8" s="36">
        <f>'Расчет СМмп'!H30</f>
        <v>0</v>
      </c>
      <c r="J8" s="36" t="e">
        <f>'Расчет СМмп'!H34</f>
        <v>#DIV/0!</v>
      </c>
    </row>
  </sheetData>
  <sheetProtection/>
  <mergeCells count="6">
    <mergeCell ref="A3:I3"/>
    <mergeCell ref="A4:L4"/>
    <mergeCell ref="A6:B6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view="pageBreakPreview" zoomScaleSheetLayoutView="100" workbookViewId="0" topLeftCell="A2">
      <selection activeCell="I11" sqref="I11"/>
    </sheetView>
  </sheetViews>
  <sheetFormatPr defaultColWidth="9.140625" defaultRowHeight="15"/>
  <cols>
    <col min="1" max="1" width="3.8515625" style="120" customWidth="1"/>
    <col min="2" max="2" width="3.421875" style="120" customWidth="1"/>
    <col min="3" max="3" width="4.28125" style="120" customWidth="1"/>
    <col min="4" max="4" width="3.421875" style="120" customWidth="1"/>
    <col min="5" max="5" width="33.7109375" style="126" customWidth="1"/>
    <col min="6" max="6" width="11.421875" style="120" customWidth="1"/>
    <col min="7" max="7" width="9.00390625" style="120" customWidth="1"/>
    <col min="8" max="8" width="5.00390625" style="125" customWidth="1"/>
    <col min="9" max="9" width="26.140625" style="126" customWidth="1"/>
    <col min="10" max="10" width="62.00390625" style="125" customWidth="1"/>
    <col min="11" max="11" width="11.57421875" style="120" customWidth="1"/>
    <col min="12" max="12" width="8.8515625" style="120" customWidth="1"/>
    <col min="13" max="16384" width="9.140625" style="120" customWidth="1"/>
  </cols>
  <sheetData>
    <row r="1" spans="1:11" s="117" customFormat="1" ht="13.5" customHeight="1">
      <c r="A1" s="186" t="s">
        <v>92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17" customFormat="1" ht="13.5" customHeight="1">
      <c r="A2" s="186" t="s">
        <v>209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s="117" customFormat="1" ht="13.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s="98" customFormat="1" ht="13.5" customHeight="1">
      <c r="A4" s="187" t="s">
        <v>141</v>
      </c>
      <c r="B4" s="187"/>
      <c r="C4" s="187"/>
      <c r="D4" s="187"/>
      <c r="E4" s="187"/>
      <c r="F4" s="188" t="s">
        <v>218</v>
      </c>
      <c r="G4" s="188"/>
      <c r="H4" s="188"/>
      <c r="I4" s="188"/>
      <c r="J4" s="188"/>
      <c r="K4" s="188"/>
    </row>
    <row r="5" spans="1:11" s="119" customFormat="1" ht="49.5" customHeight="1">
      <c r="A5" s="183" t="s">
        <v>14</v>
      </c>
      <c r="B5" s="183"/>
      <c r="C5" s="183"/>
      <c r="D5" s="183"/>
      <c r="E5" s="184" t="s">
        <v>125</v>
      </c>
      <c r="F5" s="183" t="s">
        <v>31</v>
      </c>
      <c r="G5" s="183" t="s">
        <v>32</v>
      </c>
      <c r="H5" s="183" t="s">
        <v>35</v>
      </c>
      <c r="I5" s="182" t="s">
        <v>3</v>
      </c>
      <c r="J5" s="182" t="s">
        <v>33</v>
      </c>
      <c r="K5" s="183" t="s">
        <v>34</v>
      </c>
    </row>
    <row r="6" spans="1:11" ht="33" customHeight="1">
      <c r="A6" s="113" t="s">
        <v>24</v>
      </c>
      <c r="B6" s="113" t="s">
        <v>15</v>
      </c>
      <c r="C6" s="113" t="s">
        <v>16</v>
      </c>
      <c r="D6" s="113" t="s">
        <v>17</v>
      </c>
      <c r="E6" s="185"/>
      <c r="F6" s="183"/>
      <c r="G6" s="183"/>
      <c r="H6" s="183"/>
      <c r="I6" s="182"/>
      <c r="J6" s="182"/>
      <c r="K6" s="183"/>
    </row>
    <row r="7" spans="1:11" s="122" customFormat="1" ht="30" customHeight="1" thickBot="1">
      <c r="A7" s="121" t="s">
        <v>155</v>
      </c>
      <c r="B7" s="121"/>
      <c r="C7" s="121"/>
      <c r="D7" s="121"/>
      <c r="E7" s="179" t="s">
        <v>210</v>
      </c>
      <c r="F7" s="180"/>
      <c r="G7" s="180"/>
      <c r="H7" s="180"/>
      <c r="I7" s="180"/>
      <c r="J7" s="180"/>
      <c r="K7" s="181"/>
    </row>
    <row r="8" spans="1:11" ht="51" customHeight="1" thickBot="1">
      <c r="A8" s="123" t="s">
        <v>155</v>
      </c>
      <c r="B8" s="123" t="s">
        <v>170</v>
      </c>
      <c r="C8" s="123" t="s">
        <v>18</v>
      </c>
      <c r="D8" s="123"/>
      <c r="E8" s="27" t="s">
        <v>156</v>
      </c>
      <c r="F8" s="131" t="s">
        <v>79</v>
      </c>
      <c r="G8" s="66" t="s">
        <v>221</v>
      </c>
      <c r="H8" s="65">
        <v>2023</v>
      </c>
      <c r="I8" s="27"/>
      <c r="J8" s="27"/>
      <c r="K8" s="38"/>
    </row>
    <row r="9" spans="1:11" ht="72.75" customHeight="1" thickBot="1">
      <c r="A9" s="123" t="s">
        <v>155</v>
      </c>
      <c r="B9" s="123" t="s">
        <v>170</v>
      </c>
      <c r="C9" s="123" t="s">
        <v>18</v>
      </c>
      <c r="D9" s="123" t="s">
        <v>77</v>
      </c>
      <c r="E9" s="27" t="s">
        <v>157</v>
      </c>
      <c r="F9" s="132" t="s">
        <v>164</v>
      </c>
      <c r="G9" s="66" t="s">
        <v>222</v>
      </c>
      <c r="H9" s="65">
        <v>2023</v>
      </c>
      <c r="I9" s="27" t="s">
        <v>165</v>
      </c>
      <c r="J9" s="38" t="s">
        <v>167</v>
      </c>
      <c r="K9" s="133"/>
    </row>
    <row r="10" spans="1:11" ht="72.75" customHeight="1" thickBot="1">
      <c r="A10" s="123" t="s">
        <v>155</v>
      </c>
      <c r="B10" s="123" t="s">
        <v>170</v>
      </c>
      <c r="C10" s="123" t="s">
        <v>18</v>
      </c>
      <c r="D10" s="123" t="s">
        <v>80</v>
      </c>
      <c r="E10" s="27" t="s">
        <v>158</v>
      </c>
      <c r="F10" s="132" t="s">
        <v>164</v>
      </c>
      <c r="G10" s="66" t="s">
        <v>222</v>
      </c>
      <c r="H10" s="65">
        <v>2023</v>
      </c>
      <c r="I10" s="27" t="s">
        <v>165</v>
      </c>
      <c r="J10" s="38" t="s">
        <v>167</v>
      </c>
      <c r="K10" s="133"/>
    </row>
    <row r="11" spans="1:11" ht="79.5" customHeight="1" thickBot="1">
      <c r="A11" s="123" t="s">
        <v>155</v>
      </c>
      <c r="B11" s="123" t="s">
        <v>170</v>
      </c>
      <c r="C11" s="123" t="s">
        <v>18</v>
      </c>
      <c r="D11" s="123" t="s">
        <v>81</v>
      </c>
      <c r="E11" s="27" t="s">
        <v>159</v>
      </c>
      <c r="F11" s="132" t="s">
        <v>164</v>
      </c>
      <c r="G11" s="66" t="s">
        <v>222</v>
      </c>
      <c r="H11" s="65">
        <v>2023</v>
      </c>
      <c r="I11" s="27" t="s">
        <v>166</v>
      </c>
      <c r="J11" s="38" t="s">
        <v>167</v>
      </c>
      <c r="K11" s="133"/>
    </row>
    <row r="12" spans="1:11" ht="78" customHeight="1" thickBot="1">
      <c r="A12" s="123" t="s">
        <v>155</v>
      </c>
      <c r="B12" s="123" t="s">
        <v>170</v>
      </c>
      <c r="C12" s="123" t="s">
        <v>18</v>
      </c>
      <c r="D12" s="123" t="s">
        <v>84</v>
      </c>
      <c r="E12" s="129" t="s">
        <v>160</v>
      </c>
      <c r="F12" s="132" t="s">
        <v>164</v>
      </c>
      <c r="G12" s="66" t="s">
        <v>222</v>
      </c>
      <c r="H12" s="65">
        <v>2023</v>
      </c>
      <c r="I12" s="27" t="s">
        <v>165</v>
      </c>
      <c r="J12" s="38" t="s">
        <v>167</v>
      </c>
      <c r="K12" s="133"/>
    </row>
    <row r="13" spans="1:11" ht="77.25" customHeight="1" thickBot="1">
      <c r="A13" s="123" t="s">
        <v>155</v>
      </c>
      <c r="B13" s="123" t="s">
        <v>170</v>
      </c>
      <c r="C13" s="123" t="s">
        <v>18</v>
      </c>
      <c r="D13" s="123" t="s">
        <v>85</v>
      </c>
      <c r="E13" s="130" t="s">
        <v>161</v>
      </c>
      <c r="F13" s="132" t="s">
        <v>164</v>
      </c>
      <c r="G13" s="66" t="s">
        <v>222</v>
      </c>
      <c r="H13" s="65">
        <v>2023</v>
      </c>
      <c r="I13" s="27" t="s">
        <v>165</v>
      </c>
      <c r="J13" s="38" t="s">
        <v>167</v>
      </c>
      <c r="K13" s="133"/>
    </row>
    <row r="14" spans="1:11" ht="76.5" customHeight="1" thickBot="1">
      <c r="A14" s="123" t="s">
        <v>155</v>
      </c>
      <c r="B14" s="123" t="s">
        <v>170</v>
      </c>
      <c r="C14" s="123" t="s">
        <v>18</v>
      </c>
      <c r="D14" s="123" t="s">
        <v>86</v>
      </c>
      <c r="E14" s="130" t="s">
        <v>162</v>
      </c>
      <c r="F14" s="132" t="s">
        <v>164</v>
      </c>
      <c r="G14" s="66" t="s">
        <v>222</v>
      </c>
      <c r="H14" s="65">
        <v>2023</v>
      </c>
      <c r="I14" s="27" t="s">
        <v>165</v>
      </c>
      <c r="J14" s="38" t="s">
        <v>167</v>
      </c>
      <c r="K14" s="133" t="s">
        <v>82</v>
      </c>
    </row>
    <row r="15" spans="1:11" ht="78" customHeight="1" thickBot="1">
      <c r="A15" s="123" t="s">
        <v>155</v>
      </c>
      <c r="B15" s="123" t="s">
        <v>170</v>
      </c>
      <c r="C15" s="123" t="s">
        <v>18</v>
      </c>
      <c r="D15" s="123" t="s">
        <v>87</v>
      </c>
      <c r="E15" s="130" t="s">
        <v>163</v>
      </c>
      <c r="F15" s="132" t="s">
        <v>164</v>
      </c>
      <c r="G15" s="66" t="s">
        <v>222</v>
      </c>
      <c r="H15" s="65">
        <v>2023</v>
      </c>
      <c r="I15" s="27" t="s">
        <v>165</v>
      </c>
      <c r="J15" s="38" t="s">
        <v>216</v>
      </c>
      <c r="K15" s="133"/>
    </row>
    <row r="16" ht="15">
      <c r="E16" s="124"/>
    </row>
  </sheetData>
  <sheetProtection/>
  <mergeCells count="13">
    <mergeCell ref="A1:K1"/>
    <mergeCell ref="A4:E4"/>
    <mergeCell ref="A2:K2"/>
    <mergeCell ref="F4:K4"/>
    <mergeCell ref="E7:K7"/>
    <mergeCell ref="I5:I6"/>
    <mergeCell ref="H5:H6"/>
    <mergeCell ref="K5:K6"/>
    <mergeCell ref="A5:D5"/>
    <mergeCell ref="E5:E6"/>
    <mergeCell ref="F5:F6"/>
    <mergeCell ref="G5:G6"/>
    <mergeCell ref="J5:J6"/>
  </mergeCells>
  <printOptions/>
  <pageMargins left="0.5905511811023623" right="0.5905511811023623" top="0.5905511811023623" bottom="0.3937007874015748" header="0.31496062992125984" footer="0.31496062992125984"/>
  <pageSetup fitToHeight="1" fitToWidth="1" horizontalDpi="600" verticalDpi="600" orientation="landscape" paperSize="9" scale="7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D4" sqref="D4:H4"/>
    </sheetView>
  </sheetViews>
  <sheetFormatPr defaultColWidth="9.140625" defaultRowHeight="15"/>
  <cols>
    <col min="1" max="2" width="4.7109375" style="89" customWidth="1"/>
    <col min="3" max="3" width="25.7109375" style="89" customWidth="1"/>
    <col min="4" max="4" width="17.7109375" style="89" customWidth="1"/>
    <col min="5" max="5" width="12.57421875" style="89" customWidth="1"/>
    <col min="6" max="6" width="16.421875" style="89" customWidth="1"/>
    <col min="7" max="7" width="19.140625" style="89" customWidth="1"/>
    <col min="8" max="8" width="24.57421875" style="89" customWidth="1"/>
    <col min="9" max="16384" width="9.140625" style="89" customWidth="1"/>
  </cols>
  <sheetData>
    <row r="1" spans="1:8" s="1" customFormat="1" ht="13.5" customHeight="1">
      <c r="A1" s="197" t="s">
        <v>30</v>
      </c>
      <c r="B1" s="198"/>
      <c r="C1" s="198"/>
      <c r="D1" s="198"/>
      <c r="E1" s="198"/>
      <c r="F1" s="198"/>
      <c r="G1" s="198"/>
      <c r="H1" s="198"/>
    </row>
    <row r="2" spans="1:8" s="1" customFormat="1" ht="13.5" customHeight="1">
      <c r="A2" s="197" t="s">
        <v>215</v>
      </c>
      <c r="B2" s="198"/>
      <c r="C2" s="198"/>
      <c r="D2" s="198"/>
      <c r="E2" s="198"/>
      <c r="F2" s="198"/>
      <c r="G2" s="198"/>
      <c r="H2" s="198"/>
    </row>
    <row r="3" spans="1:8" s="1" customFormat="1" ht="13.5" customHeight="1">
      <c r="A3" s="39"/>
      <c r="B3" s="88"/>
      <c r="C3" s="88"/>
      <c r="D3" s="88"/>
      <c r="E3" s="88"/>
      <c r="F3" s="88"/>
      <c r="G3" s="88"/>
      <c r="H3" s="88"/>
    </row>
    <row r="4" spans="1:9" s="99" customFormat="1" ht="18" customHeight="1">
      <c r="A4" s="192" t="s">
        <v>141</v>
      </c>
      <c r="B4" s="192"/>
      <c r="C4" s="192"/>
      <c r="D4" s="188" t="s">
        <v>218</v>
      </c>
      <c r="E4" s="188"/>
      <c r="F4" s="188"/>
      <c r="G4" s="188"/>
      <c r="H4" s="188"/>
      <c r="I4" s="134"/>
    </row>
    <row r="5" spans="1:8" ht="12.75" customHeight="1">
      <c r="A5" s="190" t="s">
        <v>14</v>
      </c>
      <c r="B5" s="190"/>
      <c r="C5" s="190" t="s">
        <v>23</v>
      </c>
      <c r="D5" s="190" t="s">
        <v>5</v>
      </c>
      <c r="E5" s="190" t="s">
        <v>36</v>
      </c>
      <c r="F5" s="190" t="s">
        <v>37</v>
      </c>
      <c r="G5" s="190" t="s">
        <v>38</v>
      </c>
      <c r="H5" s="190" t="s">
        <v>39</v>
      </c>
    </row>
    <row r="6" spans="1:8" ht="33.75" customHeight="1">
      <c r="A6" s="190"/>
      <c r="B6" s="190"/>
      <c r="C6" s="190" t="s">
        <v>4</v>
      </c>
      <c r="D6" s="190" t="s">
        <v>5</v>
      </c>
      <c r="E6" s="190"/>
      <c r="F6" s="190"/>
      <c r="G6" s="190"/>
      <c r="H6" s="190"/>
    </row>
    <row r="7" spans="1:8" ht="18" customHeight="1" thickBot="1">
      <c r="A7" s="22" t="s">
        <v>24</v>
      </c>
      <c r="B7" s="22" t="s">
        <v>15</v>
      </c>
      <c r="C7" s="191"/>
      <c r="D7" s="191"/>
      <c r="E7" s="191"/>
      <c r="F7" s="191"/>
      <c r="G7" s="191"/>
      <c r="H7" s="191"/>
    </row>
    <row r="8" spans="1:9" ht="17.25" customHeight="1" thickBot="1">
      <c r="A8" s="84" t="s">
        <v>76</v>
      </c>
      <c r="B8" s="84" t="s">
        <v>77</v>
      </c>
      <c r="C8" s="193" t="s">
        <v>132</v>
      </c>
      <c r="D8" s="194"/>
      <c r="E8" s="194"/>
      <c r="F8" s="194"/>
      <c r="G8" s="194"/>
      <c r="H8" s="195"/>
      <c r="I8" s="83"/>
    </row>
    <row r="9" spans="1:8" ht="15">
      <c r="A9" s="63" t="s">
        <v>76</v>
      </c>
      <c r="B9" s="63" t="s">
        <v>77</v>
      </c>
      <c r="C9" s="196" t="s">
        <v>130</v>
      </c>
      <c r="D9" s="196"/>
      <c r="E9" s="196"/>
      <c r="F9" s="196"/>
      <c r="G9" s="196"/>
      <c r="H9" s="196"/>
    </row>
    <row r="10" spans="1:8" ht="15">
      <c r="A10" s="109" t="s">
        <v>60</v>
      </c>
      <c r="B10" s="109" t="s">
        <v>61</v>
      </c>
      <c r="C10" s="75"/>
      <c r="D10" s="75"/>
      <c r="E10" s="75"/>
      <c r="F10" s="75"/>
      <c r="G10" s="75"/>
      <c r="H10" s="75"/>
    </row>
    <row r="11" spans="1:8" ht="15">
      <c r="A11" s="109" t="s">
        <v>60</v>
      </c>
      <c r="B11" s="109" t="s">
        <v>61</v>
      </c>
      <c r="C11" s="189" t="s">
        <v>62</v>
      </c>
      <c r="D11" s="189"/>
      <c r="E11" s="189"/>
      <c r="F11" s="189"/>
      <c r="G11" s="189"/>
      <c r="H11" s="189"/>
    </row>
    <row r="12" spans="1:8" ht="15">
      <c r="A12" s="109" t="s">
        <v>60</v>
      </c>
      <c r="B12" s="109" t="s">
        <v>61</v>
      </c>
      <c r="C12" s="75"/>
      <c r="D12" s="75"/>
      <c r="E12" s="75"/>
      <c r="F12" s="75"/>
      <c r="G12" s="75"/>
      <c r="H12" s="75"/>
    </row>
    <row r="13" spans="1:8" ht="15">
      <c r="A13" s="109"/>
      <c r="B13" s="109"/>
      <c r="C13" s="75"/>
      <c r="D13" s="75"/>
      <c r="E13" s="75"/>
      <c r="F13" s="75"/>
      <c r="G13" s="75"/>
      <c r="H13" s="75"/>
    </row>
    <row r="14" spans="1:8" ht="15">
      <c r="A14" s="109"/>
      <c r="B14" s="109"/>
      <c r="C14" s="75"/>
      <c r="D14" s="75"/>
      <c r="E14" s="75"/>
      <c r="F14" s="75"/>
      <c r="G14" s="75"/>
      <c r="H14" s="75"/>
    </row>
    <row r="15" spans="1:8" ht="15">
      <c r="A15" s="70"/>
      <c r="B15" s="70"/>
      <c r="C15" s="70"/>
      <c r="D15" s="70"/>
      <c r="E15" s="70"/>
      <c r="F15" s="70"/>
      <c r="G15" s="70"/>
      <c r="H15" s="70"/>
    </row>
    <row r="16" spans="1:8" ht="15">
      <c r="A16" s="70"/>
      <c r="B16" s="70"/>
      <c r="C16" s="70"/>
      <c r="D16" s="70"/>
      <c r="E16" s="70"/>
      <c r="F16" s="70"/>
      <c r="G16" s="70"/>
      <c r="H16" s="70"/>
    </row>
    <row r="17" spans="1:8" ht="15">
      <c r="A17" s="70"/>
      <c r="B17" s="70"/>
      <c r="C17" s="70" t="s">
        <v>88</v>
      </c>
      <c r="D17" s="70"/>
      <c r="E17" s="70"/>
      <c r="F17" s="70"/>
      <c r="G17" s="70"/>
      <c r="H17" s="70"/>
    </row>
    <row r="18" spans="1:8" ht="15">
      <c r="A18" s="70"/>
      <c r="B18" s="70"/>
      <c r="C18" s="70"/>
      <c r="D18" s="70"/>
      <c r="E18" s="70"/>
      <c r="F18" s="70"/>
      <c r="G18" s="70"/>
      <c r="H18" s="70"/>
    </row>
    <row r="19" spans="1:8" ht="15">
      <c r="A19" s="70"/>
      <c r="B19" s="70"/>
      <c r="C19" s="70"/>
      <c r="D19" s="70"/>
      <c r="E19" s="70"/>
      <c r="F19" s="70"/>
      <c r="G19" s="70"/>
      <c r="H19" s="70"/>
    </row>
    <row r="20" spans="1:8" ht="15">
      <c r="A20" s="70"/>
      <c r="B20" s="70"/>
      <c r="C20" s="70"/>
      <c r="D20" s="70"/>
      <c r="E20" s="70"/>
      <c r="F20" s="70"/>
      <c r="G20" s="70"/>
      <c r="H20" s="70"/>
    </row>
    <row r="25" ht="15">
      <c r="F25" s="14"/>
    </row>
  </sheetData>
  <sheetProtection/>
  <mergeCells count="14">
    <mergeCell ref="A1:H1"/>
    <mergeCell ref="G5:G7"/>
    <mergeCell ref="H5:H7"/>
    <mergeCell ref="A2:H2"/>
    <mergeCell ref="A5:B6"/>
    <mergeCell ref="C5:C7"/>
    <mergeCell ref="D5:D7"/>
    <mergeCell ref="C11:H11"/>
    <mergeCell ref="E5:E7"/>
    <mergeCell ref="F5:F7"/>
    <mergeCell ref="A4:C4"/>
    <mergeCell ref="D4:H4"/>
    <mergeCell ref="C8:H8"/>
    <mergeCell ref="C9:H9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C1">
      <selection activeCell="G4" sqref="G4:M4"/>
    </sheetView>
  </sheetViews>
  <sheetFormatPr defaultColWidth="9.140625" defaultRowHeight="15"/>
  <cols>
    <col min="1" max="1" width="5.7109375" style="89" customWidth="1"/>
    <col min="2" max="2" width="6.140625" style="89" customWidth="1"/>
    <col min="3" max="3" width="6.28125" style="89" customWidth="1"/>
    <col min="4" max="5" width="5.421875" style="89" customWidth="1"/>
    <col min="6" max="6" width="22.28125" style="89" customWidth="1"/>
    <col min="7" max="7" width="38.8515625" style="89" customWidth="1"/>
    <col min="8" max="8" width="9.28125" style="89" customWidth="1"/>
    <col min="9" max="13" width="10.7109375" style="89" customWidth="1"/>
    <col min="14" max="16384" width="9.140625" style="89" customWidth="1"/>
  </cols>
  <sheetData>
    <row r="1" spans="1:13" s="1" customFormat="1" ht="13.5" customHeight="1">
      <c r="A1" s="70"/>
      <c r="B1" s="70"/>
      <c r="C1" s="199" t="s">
        <v>45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s="1" customFormat="1" ht="13.5" customHeight="1">
      <c r="A2" s="70"/>
      <c r="B2" s="70"/>
      <c r="C2" s="199" t="s">
        <v>212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s="1" customFormat="1" ht="13.5" customHeight="1">
      <c r="A3" s="70"/>
      <c r="B3" s="70"/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s="1" customFormat="1" ht="17.25" customHeight="1">
      <c r="A4" s="70"/>
      <c r="B4" s="70"/>
      <c r="C4" s="206" t="s">
        <v>141</v>
      </c>
      <c r="D4" s="206"/>
      <c r="E4" s="206"/>
      <c r="F4" s="206"/>
      <c r="G4" s="205" t="s">
        <v>218</v>
      </c>
      <c r="H4" s="205"/>
      <c r="I4" s="205"/>
      <c r="J4" s="205"/>
      <c r="K4" s="205"/>
      <c r="L4" s="205"/>
      <c r="M4" s="205"/>
    </row>
    <row r="5" spans="1:13" ht="47.25" customHeight="1">
      <c r="A5" s="207" t="s">
        <v>14</v>
      </c>
      <c r="B5" s="208"/>
      <c r="C5" s="208"/>
      <c r="D5" s="209"/>
      <c r="E5" s="190" t="s">
        <v>7</v>
      </c>
      <c r="F5" s="190" t="s">
        <v>27</v>
      </c>
      <c r="G5" s="190" t="s">
        <v>19</v>
      </c>
      <c r="H5" s="190" t="s">
        <v>20</v>
      </c>
      <c r="I5" s="190" t="s">
        <v>40</v>
      </c>
      <c r="J5" s="190" t="s">
        <v>41</v>
      </c>
      <c r="K5" s="190" t="s">
        <v>42</v>
      </c>
      <c r="L5" s="190" t="s">
        <v>43</v>
      </c>
      <c r="M5" s="190" t="s">
        <v>44</v>
      </c>
    </row>
    <row r="6" spans="1:13" ht="13.5" customHeight="1">
      <c r="A6" s="22" t="s">
        <v>24</v>
      </c>
      <c r="B6" s="22" t="s">
        <v>15</v>
      </c>
      <c r="C6" s="22" t="s">
        <v>16</v>
      </c>
      <c r="D6" s="22" t="s">
        <v>17</v>
      </c>
      <c r="E6" s="201"/>
      <c r="F6" s="190" t="s">
        <v>4</v>
      </c>
      <c r="G6" s="190" t="s">
        <v>5</v>
      </c>
      <c r="H6" s="190"/>
      <c r="I6" s="190"/>
      <c r="J6" s="190"/>
      <c r="K6" s="190"/>
      <c r="L6" s="190"/>
      <c r="M6" s="190"/>
    </row>
    <row r="7" spans="1:13" ht="15.75" customHeight="1">
      <c r="A7" s="75" t="s">
        <v>67</v>
      </c>
      <c r="B7" s="75" t="s">
        <v>61</v>
      </c>
      <c r="C7" s="71"/>
      <c r="D7" s="74"/>
      <c r="E7" s="74"/>
      <c r="F7" s="210" t="s">
        <v>132</v>
      </c>
      <c r="G7" s="211"/>
      <c r="H7" s="211"/>
      <c r="I7" s="211"/>
      <c r="J7" s="211"/>
      <c r="K7" s="211"/>
      <c r="L7" s="211"/>
      <c r="M7" s="212"/>
    </row>
    <row r="8" spans="1:13" ht="36.75" customHeight="1">
      <c r="A8" s="87" t="s">
        <v>67</v>
      </c>
      <c r="B8" s="87" t="s">
        <v>61</v>
      </c>
      <c r="C8" s="84" t="s">
        <v>76</v>
      </c>
      <c r="D8" s="84" t="s">
        <v>77</v>
      </c>
      <c r="E8" s="87"/>
      <c r="F8" s="213" t="s">
        <v>131</v>
      </c>
      <c r="G8" s="214"/>
      <c r="H8" s="214"/>
      <c r="I8" s="214"/>
      <c r="J8" s="214"/>
      <c r="K8" s="214"/>
      <c r="L8" s="214"/>
      <c r="M8" s="215"/>
    </row>
    <row r="9" spans="1:13" ht="36.75">
      <c r="A9" s="203" t="s">
        <v>67</v>
      </c>
      <c r="B9" s="203" t="s">
        <v>61</v>
      </c>
      <c r="C9" s="203" t="s">
        <v>60</v>
      </c>
      <c r="D9" s="203" t="s">
        <v>61</v>
      </c>
      <c r="E9" s="203" t="s">
        <v>68</v>
      </c>
      <c r="F9" s="216" t="s">
        <v>66</v>
      </c>
      <c r="G9" s="28" t="s">
        <v>63</v>
      </c>
      <c r="H9" s="75" t="s">
        <v>65</v>
      </c>
      <c r="I9" s="77"/>
      <c r="J9" s="75"/>
      <c r="K9" s="75"/>
      <c r="L9" s="75"/>
      <c r="M9" s="75"/>
    </row>
    <row r="10" spans="1:13" ht="24">
      <c r="A10" s="204"/>
      <c r="B10" s="204"/>
      <c r="C10" s="204"/>
      <c r="D10" s="204"/>
      <c r="E10" s="204"/>
      <c r="F10" s="217"/>
      <c r="G10" s="76" t="s">
        <v>64</v>
      </c>
      <c r="H10" s="77"/>
      <c r="I10" s="75"/>
      <c r="J10" s="75"/>
      <c r="K10" s="75"/>
      <c r="L10" s="75"/>
      <c r="M10" s="75"/>
    </row>
    <row r="11" spans="1:13" ht="36.75">
      <c r="A11" s="203" t="s">
        <v>67</v>
      </c>
      <c r="B11" s="203" t="s">
        <v>61</v>
      </c>
      <c r="C11" s="203" t="s">
        <v>60</v>
      </c>
      <c r="D11" s="203" t="s">
        <v>61</v>
      </c>
      <c r="E11" s="203" t="s">
        <v>68</v>
      </c>
      <c r="F11" s="216" t="s">
        <v>66</v>
      </c>
      <c r="G11" s="28" t="s">
        <v>63</v>
      </c>
      <c r="H11" s="75" t="s">
        <v>65</v>
      </c>
      <c r="I11" s="75"/>
      <c r="J11" s="75"/>
      <c r="K11" s="75"/>
      <c r="L11" s="75"/>
      <c r="M11" s="75"/>
    </row>
    <row r="12" spans="1:13" ht="24">
      <c r="A12" s="204"/>
      <c r="B12" s="204"/>
      <c r="C12" s="204"/>
      <c r="D12" s="204"/>
      <c r="E12" s="204"/>
      <c r="F12" s="217"/>
      <c r="G12" s="76" t="s">
        <v>64</v>
      </c>
      <c r="H12" s="77"/>
      <c r="I12" s="75"/>
      <c r="J12" s="75"/>
      <c r="K12" s="75"/>
      <c r="L12" s="75"/>
      <c r="M12" s="75"/>
    </row>
    <row r="13" spans="1:13" ht="1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</row>
    <row r="14" spans="1:13" ht="1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</row>
    <row r="15" spans="1:13" ht="1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13" ht="1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</row>
  </sheetData>
  <sheetProtection/>
  <mergeCells count="28">
    <mergeCell ref="F8:M8"/>
    <mergeCell ref="B11:B12"/>
    <mergeCell ref="A11:A12"/>
    <mergeCell ref="E9:E10"/>
    <mergeCell ref="D9:D10"/>
    <mergeCell ref="C9:C10"/>
    <mergeCell ref="B9:B10"/>
    <mergeCell ref="A9:A10"/>
    <mergeCell ref="F9:F10"/>
    <mergeCell ref="F11:F12"/>
    <mergeCell ref="E11:E12"/>
    <mergeCell ref="D11:D12"/>
    <mergeCell ref="C11:C12"/>
    <mergeCell ref="G4:M4"/>
    <mergeCell ref="C4:F4"/>
    <mergeCell ref="K5:K6"/>
    <mergeCell ref="G5:G6"/>
    <mergeCell ref="H5:H6"/>
    <mergeCell ref="A5:D5"/>
    <mergeCell ref="F7:M7"/>
    <mergeCell ref="F5:F6"/>
    <mergeCell ref="I5:I6"/>
    <mergeCell ref="C1:M1"/>
    <mergeCell ref="L5:L6"/>
    <mergeCell ref="E5:E6"/>
    <mergeCell ref="J5:J6"/>
    <mergeCell ref="C2:M2"/>
    <mergeCell ref="M5:M6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87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2">
      <selection activeCell="E9" sqref="E9:E11"/>
    </sheetView>
  </sheetViews>
  <sheetFormatPr defaultColWidth="9.140625" defaultRowHeight="15"/>
  <cols>
    <col min="1" max="4" width="3.28125" style="89" customWidth="1"/>
    <col min="5" max="5" width="32.8515625" style="89" customWidth="1"/>
    <col min="6" max="6" width="30.421875" style="89" customWidth="1"/>
    <col min="7" max="7" width="5.8515625" style="89" customWidth="1"/>
    <col min="8" max="8" width="4.28125" style="89" customWidth="1"/>
    <col min="9" max="9" width="5.00390625" style="89" customWidth="1"/>
    <col min="10" max="10" width="10.7109375" style="89" customWidth="1"/>
    <col min="11" max="11" width="8.28125" style="89" customWidth="1"/>
    <col min="12" max="13" width="9.7109375" style="89" customWidth="1"/>
    <col min="14" max="14" width="10.00390625" style="89" customWidth="1"/>
    <col min="15" max="16384" width="9.140625" style="89" customWidth="1"/>
  </cols>
  <sheetData>
    <row r="1" spans="1:14" ht="13.5" customHeight="1" hidden="1">
      <c r="A1" s="7"/>
      <c r="B1" s="7"/>
      <c r="C1" s="7"/>
      <c r="D1" s="6"/>
      <c r="E1" s="6"/>
      <c r="F1" s="6"/>
      <c r="G1" s="6"/>
      <c r="H1" s="6"/>
      <c r="I1" s="6"/>
      <c r="J1" s="6"/>
      <c r="K1" s="6"/>
      <c r="L1" s="4"/>
      <c r="M1" s="6"/>
      <c r="N1" s="6"/>
    </row>
    <row r="2" spans="1:14" ht="13.5" customHeight="1">
      <c r="A2" s="218" t="s">
        <v>49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1:14" ht="13.5" customHeight="1">
      <c r="A3" s="218" t="s">
        <v>213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</row>
    <row r="4" spans="1:14" ht="13.5" customHeight="1">
      <c r="A4" s="13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3.5" customHeight="1">
      <c r="A5" s="226" t="s">
        <v>141</v>
      </c>
      <c r="B5" s="226"/>
      <c r="C5" s="226"/>
      <c r="D5" s="226"/>
      <c r="E5" s="226"/>
      <c r="F5" s="225" t="s">
        <v>218</v>
      </c>
      <c r="G5" s="225"/>
      <c r="H5" s="225"/>
      <c r="I5" s="225"/>
      <c r="J5" s="225"/>
      <c r="K5" s="225"/>
      <c r="L5" s="225"/>
      <c r="M5" s="225"/>
      <c r="N5" s="225"/>
    </row>
    <row r="6" spans="1:14" ht="13.5" customHeight="1" hidden="1">
      <c r="A6" s="7"/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46.5" customHeight="1">
      <c r="A7" s="219" t="s">
        <v>14</v>
      </c>
      <c r="B7" s="219"/>
      <c r="C7" s="219"/>
      <c r="D7" s="219"/>
      <c r="E7" s="219" t="s">
        <v>22</v>
      </c>
      <c r="F7" s="220" t="s">
        <v>25</v>
      </c>
      <c r="G7" s="227" t="s">
        <v>6</v>
      </c>
      <c r="H7" s="239"/>
      <c r="I7" s="239"/>
      <c r="J7" s="239"/>
      <c r="K7" s="228"/>
      <c r="L7" s="227" t="s">
        <v>47</v>
      </c>
      <c r="M7" s="228"/>
      <c r="N7" s="11" t="s">
        <v>48</v>
      </c>
    </row>
    <row r="8" spans="1:14" ht="55.5" customHeight="1">
      <c r="A8" s="11" t="s">
        <v>24</v>
      </c>
      <c r="B8" s="11" t="s">
        <v>15</v>
      </c>
      <c r="C8" s="11" t="s">
        <v>16</v>
      </c>
      <c r="D8" s="11" t="s">
        <v>17</v>
      </c>
      <c r="E8" s="219" t="s">
        <v>5</v>
      </c>
      <c r="F8" s="221"/>
      <c r="G8" s="11" t="s">
        <v>7</v>
      </c>
      <c r="H8" s="11" t="s">
        <v>8</v>
      </c>
      <c r="I8" s="11" t="s">
        <v>9</v>
      </c>
      <c r="J8" s="11" t="s">
        <v>10</v>
      </c>
      <c r="K8" s="11" t="s">
        <v>11</v>
      </c>
      <c r="L8" s="11" t="s">
        <v>40</v>
      </c>
      <c r="M8" s="11" t="s">
        <v>127</v>
      </c>
      <c r="N8" s="11" t="s">
        <v>46</v>
      </c>
    </row>
    <row r="9" spans="1:14" ht="13.5" customHeight="1">
      <c r="A9" s="235" t="s">
        <v>155</v>
      </c>
      <c r="B9" s="191"/>
      <c r="C9" s="191"/>
      <c r="D9" s="191"/>
      <c r="E9" s="229" t="s">
        <v>219</v>
      </c>
      <c r="F9" s="142" t="s">
        <v>21</v>
      </c>
      <c r="G9" s="146">
        <v>121</v>
      </c>
      <c r="H9" s="147" t="s">
        <v>18</v>
      </c>
      <c r="I9" s="146">
        <v>13</v>
      </c>
      <c r="J9" s="147" t="s">
        <v>200</v>
      </c>
      <c r="K9" s="146">
        <v>244</v>
      </c>
      <c r="L9" s="141">
        <f>L12</f>
        <v>5</v>
      </c>
      <c r="M9" s="141">
        <f>M12</f>
        <v>0</v>
      </c>
      <c r="N9" s="141">
        <f>N12</f>
        <v>0</v>
      </c>
    </row>
    <row r="10" spans="1:14" ht="17.25" customHeight="1">
      <c r="A10" s="240"/>
      <c r="B10" s="223"/>
      <c r="C10" s="223"/>
      <c r="D10" s="223"/>
      <c r="E10" s="230"/>
      <c r="F10" s="142" t="s">
        <v>79</v>
      </c>
      <c r="G10" s="146">
        <v>121</v>
      </c>
      <c r="H10" s="147" t="s">
        <v>18</v>
      </c>
      <c r="I10" s="146">
        <v>13</v>
      </c>
      <c r="J10" s="147" t="s">
        <v>200</v>
      </c>
      <c r="K10" s="146">
        <v>244.853</v>
      </c>
      <c r="L10" s="148">
        <v>5</v>
      </c>
      <c r="M10" s="149">
        <v>0</v>
      </c>
      <c r="N10" s="95">
        <v>0</v>
      </c>
    </row>
    <row r="11" spans="1:14" ht="15.75" customHeight="1">
      <c r="A11" s="236"/>
      <c r="B11" s="224"/>
      <c r="C11" s="224"/>
      <c r="D11" s="224"/>
      <c r="E11" s="231"/>
      <c r="F11" s="145"/>
      <c r="G11" s="143"/>
      <c r="H11" s="144"/>
      <c r="I11" s="143"/>
      <c r="J11" s="144"/>
      <c r="K11" s="143"/>
      <c r="L11" s="135"/>
      <c r="M11" s="135"/>
      <c r="N11" s="136"/>
    </row>
    <row r="12" spans="1:14" ht="22.5" customHeight="1">
      <c r="A12" s="235" t="s">
        <v>155</v>
      </c>
      <c r="B12" s="237">
        <v>0</v>
      </c>
      <c r="C12" s="232" t="s">
        <v>18</v>
      </c>
      <c r="D12" s="237"/>
      <c r="E12" s="234" t="s">
        <v>172</v>
      </c>
      <c r="F12" s="145" t="s">
        <v>21</v>
      </c>
      <c r="G12" s="143">
        <v>121</v>
      </c>
      <c r="H12" s="144" t="s">
        <v>18</v>
      </c>
      <c r="I12" s="143">
        <v>13</v>
      </c>
      <c r="J12" s="144" t="s">
        <v>200</v>
      </c>
      <c r="K12" s="143">
        <v>853</v>
      </c>
      <c r="L12" s="140">
        <f>L13</f>
        <v>5</v>
      </c>
      <c r="M12" s="140">
        <f>M13</f>
        <v>0</v>
      </c>
      <c r="N12" s="140">
        <f>N13</f>
        <v>0</v>
      </c>
    </row>
    <row r="13" spans="1:14" ht="15">
      <c r="A13" s="236"/>
      <c r="B13" s="238"/>
      <c r="C13" s="233"/>
      <c r="D13" s="238"/>
      <c r="E13" s="234"/>
      <c r="F13" s="145" t="s">
        <v>79</v>
      </c>
      <c r="G13" s="143">
        <v>121</v>
      </c>
      <c r="H13" s="144" t="s">
        <v>18</v>
      </c>
      <c r="I13" s="143">
        <v>13</v>
      </c>
      <c r="J13" s="144" t="s">
        <v>200</v>
      </c>
      <c r="K13" s="143">
        <v>853</v>
      </c>
      <c r="L13" s="139">
        <v>5</v>
      </c>
      <c r="M13" s="138">
        <v>0</v>
      </c>
      <c r="N13" s="138">
        <v>0</v>
      </c>
    </row>
    <row r="14" ht="15" hidden="1"/>
    <row r="16" spans="5:14" ht="15">
      <c r="E16" s="89" t="s">
        <v>90</v>
      </c>
      <c r="F16" s="89" t="s">
        <v>91</v>
      </c>
      <c r="M16" s="222" t="s">
        <v>126</v>
      </c>
      <c r="N16" s="222"/>
    </row>
    <row r="17" spans="13:14" ht="15">
      <c r="M17" s="105"/>
      <c r="N17" s="105"/>
    </row>
    <row r="18" ht="15" hidden="1"/>
    <row r="19" spans="5:14" ht="15">
      <c r="E19" s="89" t="s">
        <v>88</v>
      </c>
      <c r="F19" s="137"/>
      <c r="G19" s="137"/>
      <c r="H19" s="137"/>
      <c r="I19" s="137"/>
      <c r="J19" s="137"/>
      <c r="M19" s="222"/>
      <c r="N19" s="222"/>
    </row>
  </sheetData>
  <sheetProtection/>
  <mergeCells count="21">
    <mergeCell ref="A12:A13"/>
    <mergeCell ref="B12:B13"/>
    <mergeCell ref="G7:K7"/>
    <mergeCell ref="D12:D13"/>
    <mergeCell ref="A9:A11"/>
    <mergeCell ref="C9:C11"/>
    <mergeCell ref="M19:N19"/>
    <mergeCell ref="M16:N16"/>
    <mergeCell ref="E9:E11"/>
    <mergeCell ref="C12:C13"/>
    <mergeCell ref="B9:B11"/>
    <mergeCell ref="E12:E13"/>
    <mergeCell ref="A2:N2"/>
    <mergeCell ref="E7:E8"/>
    <mergeCell ref="F7:F8"/>
    <mergeCell ref="A7:D7"/>
    <mergeCell ref="A3:N3"/>
    <mergeCell ref="D9:D11"/>
    <mergeCell ref="F5:N5"/>
    <mergeCell ref="A5:E5"/>
    <mergeCell ref="L7:M7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9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C8" sqref="C8:C19"/>
    </sheetView>
  </sheetViews>
  <sheetFormatPr defaultColWidth="9.140625" defaultRowHeight="15"/>
  <cols>
    <col min="1" max="1" width="7.00390625" style="89" customWidth="1"/>
    <col min="2" max="2" width="8.57421875" style="89" customWidth="1"/>
    <col min="3" max="3" width="20.8515625" style="89" customWidth="1"/>
    <col min="4" max="4" width="46.28125" style="89" customWidth="1"/>
    <col min="5" max="5" width="14.00390625" style="89" customWidth="1"/>
    <col min="6" max="6" width="14.8515625" style="89" customWidth="1"/>
    <col min="7" max="7" width="17.7109375" style="89" customWidth="1"/>
    <col min="8" max="16384" width="9.140625" style="89" customWidth="1"/>
  </cols>
  <sheetData>
    <row r="1" spans="1:7" ht="18" customHeight="1">
      <c r="A1" s="198" t="s">
        <v>52</v>
      </c>
      <c r="B1" s="198"/>
      <c r="C1" s="198"/>
      <c r="D1" s="198"/>
      <c r="E1" s="198"/>
      <c r="F1" s="198"/>
      <c r="G1" s="198"/>
    </row>
    <row r="2" spans="1:7" ht="18" customHeight="1">
      <c r="A2" s="198" t="s">
        <v>214</v>
      </c>
      <c r="B2" s="198"/>
      <c r="C2" s="198"/>
      <c r="D2" s="198"/>
      <c r="E2" s="198"/>
      <c r="F2" s="198"/>
      <c r="G2" s="198"/>
    </row>
    <row r="3" spans="1:7" ht="15.75" customHeight="1">
      <c r="A3" s="88"/>
      <c r="B3" s="88"/>
      <c r="C3" s="88"/>
      <c r="D3" s="88"/>
      <c r="E3" s="88"/>
      <c r="F3" s="88"/>
      <c r="G3" s="88"/>
    </row>
    <row r="4" spans="1:12" s="106" customFormat="1" ht="18.75" customHeight="1">
      <c r="A4" s="192" t="s">
        <v>141</v>
      </c>
      <c r="B4" s="192"/>
      <c r="C4" s="192"/>
      <c r="D4" s="241" t="s">
        <v>218</v>
      </c>
      <c r="E4" s="241"/>
      <c r="F4" s="241"/>
      <c r="G4" s="241"/>
      <c r="H4" s="150"/>
      <c r="I4" s="150"/>
      <c r="J4" s="150"/>
      <c r="K4" s="150"/>
      <c r="L4" s="150"/>
    </row>
    <row r="5" spans="1:7" ht="20.25" customHeight="1">
      <c r="A5" s="183" t="s">
        <v>14</v>
      </c>
      <c r="B5" s="183"/>
      <c r="C5" s="183" t="s">
        <v>26</v>
      </c>
      <c r="D5" s="183" t="s">
        <v>12</v>
      </c>
      <c r="E5" s="183" t="s">
        <v>50</v>
      </c>
      <c r="F5" s="183" t="s">
        <v>51</v>
      </c>
      <c r="G5" s="183" t="s">
        <v>128</v>
      </c>
    </row>
    <row r="6" spans="1:7" ht="51.75" customHeight="1">
      <c r="A6" s="183"/>
      <c r="B6" s="183"/>
      <c r="C6" s="183" t="s">
        <v>5</v>
      </c>
      <c r="D6" s="183"/>
      <c r="E6" s="183"/>
      <c r="F6" s="183"/>
      <c r="G6" s="183"/>
    </row>
    <row r="7" spans="1:7" ht="16.5" customHeight="1">
      <c r="A7" s="86" t="s">
        <v>24</v>
      </c>
      <c r="B7" s="86" t="s">
        <v>15</v>
      </c>
      <c r="C7" s="183"/>
      <c r="D7" s="183"/>
      <c r="E7" s="183"/>
      <c r="F7" s="183"/>
      <c r="G7" s="183"/>
    </row>
    <row r="8" spans="1:7" ht="16.5" customHeight="1">
      <c r="A8" s="235" t="s">
        <v>155</v>
      </c>
      <c r="B8" s="183"/>
      <c r="C8" s="201" t="s">
        <v>219</v>
      </c>
      <c r="D8" s="78" t="s">
        <v>21</v>
      </c>
      <c r="E8" s="151">
        <f>E9+E19</f>
        <v>5</v>
      </c>
      <c r="F8" s="151">
        <f>F9+F19</f>
        <v>0</v>
      </c>
      <c r="G8" s="151">
        <f>F8/E8*100</f>
        <v>0</v>
      </c>
    </row>
    <row r="9" spans="1:7" ht="16.5" customHeight="1">
      <c r="A9" s="240"/>
      <c r="B9" s="183"/>
      <c r="C9" s="201"/>
      <c r="D9" s="79" t="s">
        <v>173</v>
      </c>
      <c r="E9" s="90">
        <f>E11+E13+E12+E18</f>
        <v>5</v>
      </c>
      <c r="F9" s="90">
        <f>F11+F13+F12+F18</f>
        <v>0</v>
      </c>
      <c r="G9" s="90">
        <f>F9/E9*100</f>
        <v>0</v>
      </c>
    </row>
    <row r="10" spans="1:7" ht="16.5" customHeight="1">
      <c r="A10" s="240"/>
      <c r="B10" s="183"/>
      <c r="C10" s="201"/>
      <c r="D10" s="80" t="s">
        <v>28</v>
      </c>
      <c r="E10" s="90"/>
      <c r="F10" s="90"/>
      <c r="G10" s="90"/>
    </row>
    <row r="11" spans="1:7" ht="18.75" customHeight="1">
      <c r="A11" s="240"/>
      <c r="B11" s="183"/>
      <c r="C11" s="201"/>
      <c r="D11" s="80" t="s">
        <v>174</v>
      </c>
      <c r="E11" s="90">
        <v>5</v>
      </c>
      <c r="F11" s="90">
        <v>0</v>
      </c>
      <c r="G11" s="90">
        <v>0</v>
      </c>
    </row>
    <row r="12" spans="1:7" ht="18" customHeight="1">
      <c r="A12" s="240"/>
      <c r="B12" s="183"/>
      <c r="C12" s="201"/>
      <c r="D12" s="80" t="s">
        <v>175</v>
      </c>
      <c r="E12" s="92"/>
      <c r="F12" s="92"/>
      <c r="G12" s="92"/>
    </row>
    <row r="13" spans="1:7" ht="16.5" customHeight="1">
      <c r="A13" s="240"/>
      <c r="B13" s="183"/>
      <c r="C13" s="201"/>
      <c r="D13" s="80" t="s">
        <v>176</v>
      </c>
      <c r="E13" s="91"/>
      <c r="F13" s="91"/>
      <c r="G13" s="85"/>
    </row>
    <row r="14" spans="1:7" ht="26.25" customHeight="1">
      <c r="A14" s="240"/>
      <c r="B14" s="183"/>
      <c r="C14" s="201"/>
      <c r="D14" s="80" t="s">
        <v>177</v>
      </c>
      <c r="E14" s="85"/>
      <c r="F14" s="85"/>
      <c r="G14" s="85"/>
    </row>
    <row r="15" spans="1:7" ht="25.5" customHeight="1">
      <c r="A15" s="240"/>
      <c r="B15" s="183"/>
      <c r="C15" s="201"/>
      <c r="D15" s="80" t="s">
        <v>179</v>
      </c>
      <c r="E15" s="85"/>
      <c r="F15" s="85"/>
      <c r="G15" s="85"/>
    </row>
    <row r="16" spans="1:7" ht="34.5" customHeight="1">
      <c r="A16" s="240"/>
      <c r="B16" s="183"/>
      <c r="C16" s="201"/>
      <c r="D16" s="79" t="s">
        <v>180</v>
      </c>
      <c r="E16" s="90"/>
      <c r="F16" s="90"/>
      <c r="G16" s="90"/>
    </row>
    <row r="17" spans="1:7" ht="25.5" customHeight="1">
      <c r="A17" s="240"/>
      <c r="B17" s="183"/>
      <c r="C17" s="201"/>
      <c r="D17" s="79" t="s">
        <v>178</v>
      </c>
      <c r="E17" s="90"/>
      <c r="F17" s="90"/>
      <c r="G17" s="90"/>
    </row>
    <row r="18" spans="1:7" ht="28.5" customHeight="1">
      <c r="A18" s="240"/>
      <c r="B18" s="183"/>
      <c r="C18" s="201"/>
      <c r="D18" s="79" t="s">
        <v>181</v>
      </c>
      <c r="E18" s="85"/>
      <c r="F18" s="85"/>
      <c r="G18" s="85"/>
    </row>
    <row r="19" spans="1:7" ht="16.5" customHeight="1">
      <c r="A19" s="236"/>
      <c r="B19" s="183"/>
      <c r="C19" s="201"/>
      <c r="D19" s="81" t="s">
        <v>13</v>
      </c>
      <c r="E19" s="93"/>
      <c r="F19" s="93"/>
      <c r="G19" s="94"/>
    </row>
    <row r="20" spans="1:7" ht="15">
      <c r="A20" s="107"/>
      <c r="B20" s="107"/>
      <c r="C20" s="108"/>
      <c r="D20" s="96"/>
      <c r="E20" s="97"/>
      <c r="F20" s="97"/>
      <c r="G20" s="97"/>
    </row>
    <row r="21" spans="1:7" ht="15">
      <c r="A21" s="70"/>
      <c r="B21" s="89" t="s">
        <v>90</v>
      </c>
      <c r="D21" s="89" t="s">
        <v>91</v>
      </c>
      <c r="G21" s="89" t="s">
        <v>126</v>
      </c>
    </row>
    <row r="22" ht="15">
      <c r="A22" s="70"/>
    </row>
    <row r="23" spans="1:4" ht="15">
      <c r="A23" s="70"/>
      <c r="B23" s="89" t="s">
        <v>88</v>
      </c>
      <c r="D23" s="137"/>
    </row>
  </sheetData>
  <sheetProtection/>
  <mergeCells count="13">
    <mergeCell ref="B8:B19"/>
    <mergeCell ref="D4:G4"/>
    <mergeCell ref="C5:C7"/>
    <mergeCell ref="G5:G7"/>
    <mergeCell ref="A8:A19"/>
    <mergeCell ref="A5:B6"/>
    <mergeCell ref="C8:C19"/>
    <mergeCell ref="A1:G1"/>
    <mergeCell ref="D5:D7"/>
    <mergeCell ref="A4:C4"/>
    <mergeCell ref="E5:E7"/>
    <mergeCell ref="F5:F7"/>
    <mergeCell ref="A2:G2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4">
      <selection activeCell="E15" sqref="E15"/>
    </sheetView>
  </sheetViews>
  <sheetFormatPr defaultColWidth="9.140625" defaultRowHeight="15"/>
  <cols>
    <col min="1" max="1" width="6.00390625" style="0" customWidth="1"/>
    <col min="2" max="2" width="43.140625" style="0" customWidth="1"/>
    <col min="3" max="3" width="13.00390625" style="0" customWidth="1"/>
    <col min="4" max="4" width="15.8515625" style="0" customWidth="1"/>
    <col min="5" max="5" width="53.8515625" style="0" customWidth="1"/>
  </cols>
  <sheetData>
    <row r="1" spans="1:5" ht="15">
      <c r="A1" s="243" t="s">
        <v>75</v>
      </c>
      <c r="B1" s="244"/>
      <c r="C1" s="244"/>
      <c r="D1" s="244"/>
      <c r="E1" s="244"/>
    </row>
    <row r="2" spans="1:5" ht="18.75" customHeight="1">
      <c r="A2" s="242" t="s">
        <v>206</v>
      </c>
      <c r="B2" s="242"/>
      <c r="C2" s="242"/>
      <c r="D2" s="242"/>
      <c r="E2" s="242"/>
    </row>
    <row r="3" spans="1:5" ht="15">
      <c r="A3" s="82"/>
      <c r="B3" s="70"/>
      <c r="C3" s="70"/>
      <c r="D3" s="70"/>
      <c r="E3" s="70"/>
    </row>
    <row r="4" spans="1:12" ht="15.75" customHeight="1">
      <c r="A4" s="246" t="s">
        <v>142</v>
      </c>
      <c r="B4" s="246"/>
      <c r="C4" s="241" t="s">
        <v>218</v>
      </c>
      <c r="D4" s="241"/>
      <c r="E4" s="241"/>
      <c r="F4" s="156"/>
      <c r="H4" s="245"/>
      <c r="I4" s="245"/>
      <c r="J4" s="245"/>
      <c r="K4" s="245"/>
      <c r="L4" s="245"/>
    </row>
    <row r="5" spans="1:5" ht="28.5">
      <c r="A5" s="152" t="s">
        <v>0</v>
      </c>
      <c r="B5" s="152" t="s">
        <v>69</v>
      </c>
      <c r="C5" s="152" t="s">
        <v>70</v>
      </c>
      <c r="D5" s="152" t="s">
        <v>71</v>
      </c>
      <c r="E5" s="152" t="s">
        <v>72</v>
      </c>
    </row>
    <row r="6" spans="1:5" ht="51">
      <c r="A6" s="153">
        <v>1</v>
      </c>
      <c r="B6" s="154" t="s">
        <v>74</v>
      </c>
      <c r="C6" s="155">
        <v>43560</v>
      </c>
      <c r="D6" s="153">
        <v>235</v>
      </c>
      <c r="E6" s="153" t="s">
        <v>182</v>
      </c>
    </row>
    <row r="7" spans="1:5" ht="51">
      <c r="A7" s="153">
        <v>2</v>
      </c>
      <c r="B7" s="154" t="s">
        <v>73</v>
      </c>
      <c r="C7" s="155">
        <v>44127</v>
      </c>
      <c r="D7" s="153">
        <v>893</v>
      </c>
      <c r="E7" s="153" t="s">
        <v>183</v>
      </c>
    </row>
    <row r="8" spans="1:5" ht="51">
      <c r="A8" s="153">
        <v>3</v>
      </c>
      <c r="B8" s="154" t="s">
        <v>74</v>
      </c>
      <c r="C8" s="155">
        <v>44453</v>
      </c>
      <c r="D8" s="153">
        <v>730</v>
      </c>
      <c r="E8" s="153" t="s">
        <v>183</v>
      </c>
    </row>
    <row r="9" spans="1:5" ht="51">
      <c r="A9" s="153">
        <v>4</v>
      </c>
      <c r="B9" s="154" t="s">
        <v>203</v>
      </c>
      <c r="C9" s="155">
        <v>44676</v>
      </c>
      <c r="D9" s="153">
        <v>542</v>
      </c>
      <c r="E9" s="153" t="s">
        <v>204</v>
      </c>
    </row>
    <row r="10" spans="1:5" ht="51">
      <c r="A10" s="153">
        <v>5</v>
      </c>
      <c r="B10" s="154" t="s">
        <v>203</v>
      </c>
      <c r="C10" s="155">
        <v>45014</v>
      </c>
      <c r="D10" s="153">
        <v>330</v>
      </c>
      <c r="E10" s="153" t="s">
        <v>207</v>
      </c>
    </row>
    <row r="11" spans="1:5" ht="51">
      <c r="A11" s="153">
        <v>6</v>
      </c>
      <c r="B11" s="154" t="s">
        <v>203</v>
      </c>
      <c r="C11" s="155">
        <v>45251</v>
      </c>
      <c r="D11" s="153">
        <v>1285</v>
      </c>
      <c r="E11" s="153" t="s">
        <v>220</v>
      </c>
    </row>
    <row r="12" spans="1:5" ht="15">
      <c r="A12" s="153"/>
      <c r="B12" s="154"/>
      <c r="C12" s="155"/>
      <c r="D12" s="153"/>
      <c r="E12" s="153"/>
    </row>
  </sheetData>
  <sheetProtection/>
  <mergeCells count="5">
    <mergeCell ref="A2:E2"/>
    <mergeCell ref="A1:E1"/>
    <mergeCell ref="H4:L4"/>
    <mergeCell ref="A4:B4"/>
    <mergeCell ref="C4:E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4.57421875" style="89" customWidth="1"/>
    <col min="2" max="2" width="4.140625" style="89" customWidth="1"/>
    <col min="3" max="3" width="27.00390625" style="89" customWidth="1"/>
    <col min="4" max="4" width="15.57421875" style="89" customWidth="1"/>
    <col min="5" max="5" width="18.421875" style="89" customWidth="1"/>
    <col min="6" max="6" width="15.421875" style="89" customWidth="1"/>
    <col min="7" max="8" width="14.7109375" style="89" customWidth="1"/>
    <col min="9" max="9" width="14.57421875" style="89" customWidth="1"/>
    <col min="10" max="10" width="15.00390625" style="89" customWidth="1"/>
    <col min="11" max="12" width="9.140625" style="89" hidden="1" customWidth="1"/>
    <col min="13" max="16384" width="9.140625" style="89" customWidth="1"/>
  </cols>
  <sheetData>
    <row r="1" spans="1:10" ht="15">
      <c r="A1" s="247" t="s">
        <v>144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14.25" customHeight="1">
      <c r="A2" s="248" t="s">
        <v>205</v>
      </c>
      <c r="B2" s="248"/>
      <c r="C2" s="248"/>
      <c r="D2" s="248"/>
      <c r="E2" s="248"/>
      <c r="F2" s="248"/>
      <c r="G2" s="248"/>
      <c r="H2" s="248"/>
      <c r="I2" s="248"/>
      <c r="J2" s="248"/>
    </row>
    <row r="3" spans="1:10" ht="14.2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</row>
    <row r="4" spans="1:12" ht="16.5" customHeight="1">
      <c r="A4" s="249" t="s">
        <v>143</v>
      </c>
      <c r="B4" s="249"/>
      <c r="C4" s="249"/>
      <c r="D4" s="250" t="s">
        <v>218</v>
      </c>
      <c r="E4" s="250"/>
      <c r="F4" s="250"/>
      <c r="G4" s="250"/>
      <c r="H4" s="250"/>
      <c r="I4" s="250"/>
      <c r="J4" s="250"/>
      <c r="K4" s="100"/>
      <c r="L4" s="100"/>
    </row>
    <row r="5" spans="1:10" ht="135">
      <c r="A5" s="251" t="s">
        <v>14</v>
      </c>
      <c r="B5" s="251"/>
      <c r="C5" s="251" t="s">
        <v>93</v>
      </c>
      <c r="D5" s="252" t="s">
        <v>94</v>
      </c>
      <c r="E5" s="252" t="s">
        <v>95</v>
      </c>
      <c r="F5" s="128" t="s">
        <v>96</v>
      </c>
      <c r="G5" s="128" t="s">
        <v>97</v>
      </c>
      <c r="H5" s="128" t="s">
        <v>98</v>
      </c>
      <c r="I5" s="128" t="s">
        <v>99</v>
      </c>
      <c r="J5" s="128" t="s">
        <v>100</v>
      </c>
    </row>
    <row r="6" spans="1:10" ht="15">
      <c r="A6" s="101" t="s">
        <v>24</v>
      </c>
      <c r="B6" s="101" t="s">
        <v>15</v>
      </c>
      <c r="C6" s="251"/>
      <c r="D6" s="253"/>
      <c r="E6" s="253"/>
      <c r="F6" s="128" t="s">
        <v>102</v>
      </c>
      <c r="G6" s="128" t="s">
        <v>145</v>
      </c>
      <c r="H6" s="128" t="s">
        <v>146</v>
      </c>
      <c r="I6" s="128" t="s">
        <v>147</v>
      </c>
      <c r="J6" s="128"/>
    </row>
    <row r="7" spans="1:10" ht="57.75" customHeight="1">
      <c r="A7" s="101">
        <v>12</v>
      </c>
      <c r="B7" s="101"/>
      <c r="C7" s="101" t="s">
        <v>219</v>
      </c>
      <c r="D7" s="101" t="s">
        <v>223</v>
      </c>
      <c r="E7" s="101" t="s">
        <v>224</v>
      </c>
      <c r="F7" s="102"/>
      <c r="G7" s="102"/>
      <c r="H7" s="102"/>
      <c r="I7" s="102"/>
      <c r="J7" s="102"/>
    </row>
  </sheetData>
  <sheetProtection/>
  <mergeCells count="8">
    <mergeCell ref="A1:J1"/>
    <mergeCell ref="A2:J2"/>
    <mergeCell ref="A4:C4"/>
    <mergeCell ref="D4:J4"/>
    <mergeCell ref="A5:B5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landscape" paperSize="9" scale="66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SheetLayoutView="100" zoomScalePageLayoutView="0" workbookViewId="0" topLeftCell="A1">
      <selection activeCell="F7" sqref="F7"/>
    </sheetView>
  </sheetViews>
  <sheetFormatPr defaultColWidth="9.140625" defaultRowHeight="15"/>
  <cols>
    <col min="1" max="1" width="4.421875" style="0" customWidth="1"/>
    <col min="2" max="3" width="4.00390625" style="0" customWidth="1"/>
    <col min="4" max="4" width="36.28125" style="0" customWidth="1"/>
    <col min="5" max="5" width="8.8515625" style="0" customWidth="1"/>
    <col min="6" max="6" width="8.28125" style="0" customWidth="1"/>
    <col min="7" max="7" width="8.140625" style="0" customWidth="1"/>
    <col min="8" max="8" width="8.7109375" style="0" customWidth="1"/>
    <col min="9" max="9" width="8.28125" style="0" customWidth="1"/>
    <col min="10" max="10" width="9.28125" style="0" customWidth="1"/>
  </cols>
  <sheetData>
    <row r="1" spans="1:10" ht="41.25" customHeight="1">
      <c r="A1" s="257" t="s">
        <v>106</v>
      </c>
      <c r="B1" s="257"/>
      <c r="C1" s="257"/>
      <c r="D1" s="257"/>
      <c r="E1" s="257"/>
      <c r="F1" s="257"/>
      <c r="G1" s="257"/>
      <c r="H1" s="257"/>
      <c r="I1" s="257"/>
      <c r="J1" s="257"/>
    </row>
    <row r="2" spans="1:7" ht="13.5" customHeight="1">
      <c r="A2" s="2"/>
      <c r="B2" s="3"/>
      <c r="C2" s="3"/>
      <c r="D2" s="3"/>
      <c r="E2" s="1"/>
      <c r="F2" s="3"/>
      <c r="G2" s="3"/>
    </row>
    <row r="3" spans="1:10" ht="13.5" customHeight="1">
      <c r="A3" s="265" t="s">
        <v>14</v>
      </c>
      <c r="B3" s="266"/>
      <c r="C3" s="219" t="s">
        <v>0</v>
      </c>
      <c r="D3" s="219" t="s">
        <v>2</v>
      </c>
      <c r="E3" s="219" t="s">
        <v>1</v>
      </c>
      <c r="F3" s="258" t="s">
        <v>54</v>
      </c>
      <c r="G3" s="258" t="s">
        <v>55</v>
      </c>
      <c r="H3" s="261" t="s">
        <v>107</v>
      </c>
      <c r="I3" s="261" t="s">
        <v>108</v>
      </c>
      <c r="J3" s="261" t="s">
        <v>109</v>
      </c>
    </row>
    <row r="4" spans="1:10" ht="48" customHeight="1">
      <c r="A4" s="266"/>
      <c r="B4" s="266"/>
      <c r="C4" s="219"/>
      <c r="D4" s="219"/>
      <c r="E4" s="219"/>
      <c r="F4" s="259"/>
      <c r="G4" s="259"/>
      <c r="H4" s="261"/>
      <c r="I4" s="261"/>
      <c r="J4" s="261"/>
    </row>
    <row r="5" spans="1:10" ht="16.5" customHeight="1">
      <c r="A5" s="8" t="s">
        <v>24</v>
      </c>
      <c r="B5" s="8" t="s">
        <v>15</v>
      </c>
      <c r="C5" s="219"/>
      <c r="D5" s="267"/>
      <c r="E5" s="267"/>
      <c r="F5" s="260"/>
      <c r="G5" s="260"/>
      <c r="H5" s="31" t="s">
        <v>110</v>
      </c>
      <c r="I5" s="31" t="s">
        <v>111</v>
      </c>
      <c r="J5" s="261"/>
    </row>
    <row r="6" spans="1:10" s="30" customFormat="1" ht="27" customHeight="1">
      <c r="A6" s="32"/>
      <c r="B6" s="32"/>
      <c r="C6" s="33"/>
      <c r="D6" s="268" t="s">
        <v>136</v>
      </c>
      <c r="E6" s="269"/>
      <c r="F6" s="269"/>
      <c r="G6" s="269"/>
      <c r="H6" s="269"/>
      <c r="I6" s="269"/>
      <c r="J6" s="270"/>
    </row>
    <row r="7" spans="1:10" ht="36" customHeight="1">
      <c r="A7" s="9"/>
      <c r="B7" s="9"/>
      <c r="C7" s="29">
        <v>1</v>
      </c>
      <c r="D7" s="20" t="s">
        <v>148</v>
      </c>
      <c r="E7" s="8" t="s">
        <v>83</v>
      </c>
      <c r="F7" s="157">
        <v>7</v>
      </c>
      <c r="G7" s="158">
        <f>1!H9</f>
        <v>0</v>
      </c>
      <c r="H7" s="159">
        <f>G7/F7</f>
        <v>0</v>
      </c>
      <c r="I7" s="160"/>
      <c r="J7" s="161">
        <f>H7</f>
        <v>0</v>
      </c>
    </row>
    <row r="8" spans="1:10" ht="49.5" customHeight="1">
      <c r="A8" s="9"/>
      <c r="B8" s="9"/>
      <c r="C8" s="29">
        <v>2</v>
      </c>
      <c r="D8" s="20" t="s">
        <v>185</v>
      </c>
      <c r="E8" s="11" t="s">
        <v>186</v>
      </c>
      <c r="F8" s="157">
        <v>2.4</v>
      </c>
      <c r="G8" s="162">
        <f>1!H10</f>
        <v>0</v>
      </c>
      <c r="H8" s="159">
        <f>G8/F8</f>
        <v>0</v>
      </c>
      <c r="I8" s="159"/>
      <c r="J8" s="161">
        <f>H8</f>
        <v>0</v>
      </c>
    </row>
    <row r="9" spans="1:10" ht="49.5" customHeight="1">
      <c r="A9" s="9"/>
      <c r="B9" s="9"/>
      <c r="C9" s="127">
        <v>3</v>
      </c>
      <c r="D9" s="20" t="s">
        <v>188</v>
      </c>
      <c r="E9" s="8" t="s">
        <v>153</v>
      </c>
      <c r="F9" s="157">
        <v>22.8</v>
      </c>
      <c r="G9" s="162">
        <v>74.14</v>
      </c>
      <c r="H9" s="159">
        <f>G9/F9</f>
        <v>3.251754385964912</v>
      </c>
      <c r="I9" s="159"/>
      <c r="J9" s="161">
        <f>H9</f>
        <v>3.251754385964912</v>
      </c>
    </row>
    <row r="10" spans="1:10" ht="27" customHeight="1">
      <c r="A10" s="9"/>
      <c r="B10" s="9"/>
      <c r="C10" s="127">
        <v>4</v>
      </c>
      <c r="D10" s="20" t="s">
        <v>187</v>
      </c>
      <c r="E10" s="8" t="s">
        <v>154</v>
      </c>
      <c r="F10" s="157">
        <v>2500</v>
      </c>
      <c r="G10" s="162">
        <v>7717</v>
      </c>
      <c r="H10" s="159">
        <f>G10/F10</f>
        <v>3.0868</v>
      </c>
      <c r="I10" s="159"/>
      <c r="J10" s="161">
        <f>H10</f>
        <v>3.0868</v>
      </c>
    </row>
    <row r="11" spans="1:10" ht="19.5" customHeight="1">
      <c r="A11" s="15"/>
      <c r="B11" s="15"/>
      <c r="C11" s="11"/>
      <c r="D11" s="262" t="s">
        <v>112</v>
      </c>
      <c r="E11" s="263"/>
      <c r="F11" s="263"/>
      <c r="G11" s="263"/>
      <c r="H11" s="263"/>
      <c r="I11" s="264"/>
      <c r="J11" s="67">
        <f>SUM(J7:J10)</f>
        <v>6.338554385964912</v>
      </c>
    </row>
    <row r="12" spans="1:10" ht="19.5" customHeight="1">
      <c r="A12" s="15"/>
      <c r="B12" s="15"/>
      <c r="C12" s="11"/>
      <c r="D12" s="254" t="s">
        <v>189</v>
      </c>
      <c r="E12" s="255"/>
      <c r="F12" s="255"/>
      <c r="G12" s="255"/>
      <c r="H12" s="255"/>
      <c r="I12" s="256"/>
      <c r="J12" s="37">
        <f>J11/4</f>
        <v>1.584638596491228</v>
      </c>
    </row>
  </sheetData>
  <sheetProtection/>
  <mergeCells count="13">
    <mergeCell ref="D3:D5"/>
    <mergeCell ref="E3:E5"/>
    <mergeCell ref="D6:J6"/>
    <mergeCell ref="D12:I12"/>
    <mergeCell ref="A1:J1"/>
    <mergeCell ref="F3:F5"/>
    <mergeCell ref="G3:G5"/>
    <mergeCell ref="H3:H4"/>
    <mergeCell ref="I3:I4"/>
    <mergeCell ref="J3:J5"/>
    <mergeCell ref="D11:I11"/>
    <mergeCell ref="A3:B4"/>
    <mergeCell ref="C3:C5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2024-04-15T10:37:09Z</dcterms:modified>
  <cp:category/>
  <cp:version/>
  <cp:contentType/>
  <cp:contentStatus/>
</cp:coreProperties>
</file>