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2" sheetId="1" r:id="rId1"/>
  </sheets>
  <definedNames/>
  <calcPr fullCalcOnLoad="1"/>
</workbook>
</file>

<file path=xl/sharedStrings.xml><?xml version="1.0" encoding="utf-8"?>
<sst xmlns="http://schemas.openxmlformats.org/spreadsheetml/2006/main" count="136" uniqueCount="76">
  <si>
    <t>0503</t>
  </si>
  <si>
    <t>2-Код строки</t>
  </si>
  <si>
    <t>8-Показатели исполенения.Причины отклонений от планового процента. Код</t>
  </si>
  <si>
    <t>5-Исполнено</t>
  </si>
  <si>
    <t>9-Показатели исполнения.Причины отклонений от планового процента. Пояснения</t>
  </si>
  <si>
    <t xml:space="preserve">Таблица:  Расходы </t>
  </si>
  <si>
    <t>200</t>
  </si>
  <si>
    <t>7-Показатели исполнения. Сумма отклонения, руб.</t>
  </si>
  <si>
    <t>0309</t>
  </si>
  <si>
    <t>Боковик</t>
  </si>
  <si>
    <t>0502</t>
  </si>
  <si>
    <t>9600</t>
  </si>
  <si>
    <t>1-РзПр</t>
  </si>
  <si>
    <t>Сезонность осуществления расходов</t>
  </si>
  <si>
    <t>29</t>
  </si>
  <si>
    <t>6-Показатели исполнения.процент исполнения,%</t>
  </si>
  <si>
    <t>0111</t>
  </si>
  <si>
    <t>0412</t>
  </si>
  <si>
    <t/>
  </si>
  <si>
    <t>0314</t>
  </si>
  <si>
    <t>1-Доходы</t>
  </si>
  <si>
    <t>99</t>
  </si>
  <si>
    <t>3-Утвержденные бюджетные назначения (прогнозные показатели)</t>
  </si>
  <si>
    <t>Данные</t>
  </si>
  <si>
    <t>в том числе:</t>
  </si>
  <si>
    <t>дотации</t>
  </si>
  <si>
    <t>субсидии</t>
  </si>
  <si>
    <t>субвенции</t>
  </si>
  <si>
    <t>межбюджетные трансферты</t>
  </si>
  <si>
    <t>налог на им-во</t>
  </si>
  <si>
    <t>зем налог с орг-ий</t>
  </si>
  <si>
    <t>зем налог с ФЛ</t>
  </si>
  <si>
    <t>Таблица:  Доходы</t>
  </si>
  <si>
    <t>0505</t>
  </si>
  <si>
    <t>3-Утвержденные бюджетные назначения(прогнозные показатели)</t>
  </si>
  <si>
    <t>6-Показатели исполнения. Процент исполнения %</t>
  </si>
  <si>
    <t>8-Показатели исполнения.Причины отклонений от планового процента. Код</t>
  </si>
  <si>
    <t>Форма:  0503364M Сведения об исполнении консолидированного  бюджета мунициципального образования "Муниципальный округ Вавожский район Удмуртской Республики"</t>
  </si>
  <si>
    <t>Организация:  130030 Управление финансов Администрации МО "Муниципальный округ Вавожский район Удмуртской Республики"</t>
  </si>
  <si>
    <t xml:space="preserve">Бюджет:  МР Бюджет муниципальных округов </t>
  </si>
  <si>
    <t>УСН</t>
  </si>
  <si>
    <t>ЕНВД</t>
  </si>
  <si>
    <t>ЕСХН</t>
  </si>
  <si>
    <t>патент</t>
  </si>
  <si>
    <t>0102</t>
  </si>
  <si>
    <t>0408</t>
  </si>
  <si>
    <t>105</t>
  </si>
  <si>
    <t>Средства из резервного фонда Администрации    не выделялись</t>
  </si>
  <si>
    <t>0501</t>
  </si>
  <si>
    <t>0709</t>
  </si>
  <si>
    <t>10</t>
  </si>
  <si>
    <t>Оплата работ по факту на основании актов выполненных работ</t>
  </si>
  <si>
    <t>0105</t>
  </si>
  <si>
    <t>0405</t>
  </si>
  <si>
    <t>0605</t>
  </si>
  <si>
    <t>Расходы запланированы на 4 квартал 2023</t>
  </si>
  <si>
    <t>24</t>
  </si>
  <si>
    <t>Длительность проведения конкурсных процедур</t>
  </si>
  <si>
    <t>Иные причины</t>
  </si>
  <si>
    <t>109</t>
  </si>
  <si>
    <t>разные сроки оплаты по продаже, рассрочке платежей по договорам купли-продажи и по перераспределению земельных участков</t>
  </si>
  <si>
    <t>не доведены объемы финансирования  из бюджета Удмуртской Республики</t>
  </si>
  <si>
    <t>Период:  январь-март 2024 год   20 %</t>
  </si>
  <si>
    <t>40</t>
  </si>
  <si>
    <t>Изменение численности получателей денежных средств</t>
  </si>
  <si>
    <t>Расходы запланированы на 4 квартал 2024</t>
  </si>
  <si>
    <t>Расходы запланированы на 2 квартал 2024</t>
  </si>
  <si>
    <t>1001</t>
  </si>
  <si>
    <t>Отсутствие денежных средств</t>
  </si>
  <si>
    <t>1101</t>
  </si>
  <si>
    <t xml:space="preserve">В связи с переходом на единую систему налогообложения платежи поступают в разные периоды </t>
  </si>
  <si>
    <t>Введена единая дифференцированная ставка 15 %</t>
  </si>
  <si>
    <t>Разные периоды оплат</t>
  </si>
  <si>
    <t>взносы от населения по самообложению на реализацию проектов 2024 года поступили в 4 квартале 2023 года</t>
  </si>
  <si>
    <t>ожидаемые поступления планируются во 2-м квартале 2024г.</t>
  </si>
  <si>
    <t>107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</si>
</sst>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00"/>
  </numFmts>
  <fonts count="53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8"/>
      <color theme="3"/>
      <name val="Calibri Light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9E7E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6" applyNumberFormat="0" applyFill="0" applyAlignment="0" applyProtection="0"/>
    <xf numFmtId="0" fontId="41" fillId="43" borderId="0" applyNumberFormat="0" applyBorder="0" applyAlignment="0" applyProtection="0"/>
    <xf numFmtId="0" fontId="0" fillId="44" borderId="7" applyNumberFormat="0" applyFont="0" applyAlignment="0" applyProtection="0"/>
    <xf numFmtId="0" fontId="42" fillId="3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" fontId="46" fillId="0" borderId="10">
      <alignment horizontal="right"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9" fillId="42" borderId="1" applyNumberFormat="0" applyAlignment="0" applyProtection="0"/>
    <xf numFmtId="0" fontId="42" fillId="39" borderId="8" applyNumberFormat="0" applyAlignment="0" applyProtection="0"/>
    <xf numFmtId="0" fontId="32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40" borderId="2" applyNumberFormat="0" applyAlignment="0" applyProtection="0"/>
    <xf numFmtId="0" fontId="47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31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48" fillId="45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49" fontId="48" fillId="45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4" fontId="1" fillId="46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49" fillId="47" borderId="10" xfId="0" applyNumberFormat="1" applyFont="1" applyFill="1" applyBorder="1" applyAlignment="1">
      <alignment horizontal="center" vertical="center" wrapText="1"/>
    </xf>
    <xf numFmtId="49" fontId="23" fillId="47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47" borderId="10" xfId="0" applyFont="1" applyFill="1" applyBorder="1" applyAlignment="1">
      <alignment horizontal="center" vertical="center" wrapText="1"/>
    </xf>
    <xf numFmtId="49" fontId="50" fillId="48" borderId="10" xfId="0" applyNumberFormat="1" applyFont="1" applyFill="1" applyBorder="1" applyAlignment="1">
      <alignment horizontal="center" wrapText="1"/>
    </xf>
    <xf numFmtId="49" fontId="25" fillId="48" borderId="10" xfId="0" applyNumberFormat="1" applyFont="1" applyFill="1" applyBorder="1" applyAlignment="1">
      <alignment horizontal="center" wrapText="1"/>
    </xf>
    <xf numFmtId="49" fontId="26" fillId="47" borderId="10" xfId="0" applyNumberFormat="1" applyFont="1" applyFill="1" applyBorder="1" applyAlignment="1">
      <alignment horizontal="center" vertical="center" wrapText="1"/>
    </xf>
    <xf numFmtId="49" fontId="51" fillId="47" borderId="11" xfId="0" applyNumberFormat="1" applyFont="1" applyFill="1" applyBorder="1" applyAlignment="1">
      <alignment horizontal="center" vertical="center" wrapText="1"/>
    </xf>
    <xf numFmtId="49" fontId="1" fillId="46" borderId="10" xfId="0" applyNumberFormat="1" applyFont="1" applyFill="1" applyBorder="1" applyAlignment="1">
      <alignment horizontal="center" wrapText="1"/>
    </xf>
    <xf numFmtId="49" fontId="1" fillId="46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72" fontId="1" fillId="1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49" fontId="2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49" fontId="52" fillId="48" borderId="10" xfId="0" applyNumberFormat="1" applyFont="1" applyFill="1" applyBorder="1" applyAlignment="1">
      <alignment horizontal="center" wrapText="1"/>
    </xf>
    <xf numFmtId="4" fontId="29" fillId="46" borderId="10" xfId="0" applyNumberFormat="1" applyFont="1" applyFill="1" applyBorder="1" applyAlignment="1">
      <alignment horizontal="right"/>
    </xf>
    <xf numFmtId="172" fontId="29" fillId="1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45" fillId="0" borderId="12" xfId="0" applyNumberFormat="1" applyFont="1" applyBorder="1" applyAlignment="1">
      <alignment/>
    </xf>
    <xf numFmtId="172" fontId="45" fillId="13" borderId="10" xfId="0" applyNumberFormat="1" applyFont="1" applyFill="1" applyBorder="1" applyAlignment="1">
      <alignment horizontal="right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wrapText="1"/>
    </xf>
    <xf numFmtId="0" fontId="45" fillId="0" borderId="12" xfId="0" applyFont="1" applyFill="1" applyBorder="1" applyAlignment="1">
      <alignment wrapText="1"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47" borderId="13" xfId="0" applyFont="1" applyFill="1" applyBorder="1" applyAlignment="1">
      <alignment horizontal="center" vertical="center" wrapText="1"/>
    </xf>
    <xf numFmtId="0" fontId="44" fillId="47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47" borderId="10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45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55">
      <selection activeCell="H36" sqref="H36"/>
    </sheetView>
  </sheetViews>
  <sheetFormatPr defaultColWidth="9.140625" defaultRowHeight="15"/>
  <cols>
    <col min="1" max="1" width="10.140625" style="0" customWidth="1"/>
    <col min="2" max="2" width="9.140625" style="0" customWidth="1"/>
    <col min="3" max="3" width="16.7109375" style="2" customWidth="1"/>
    <col min="4" max="4" width="15.7109375" style="2" customWidth="1"/>
    <col min="5" max="5" width="10.00390625" style="2" customWidth="1"/>
    <col min="6" max="6" width="16.7109375" style="2" customWidth="1"/>
    <col min="7" max="7" width="11.421875" style="4" customWidth="1"/>
    <col min="8" max="8" width="44.28125" style="2" customWidth="1"/>
    <col min="9" max="9" width="9.140625" style="0" hidden="1" customWidth="1"/>
    <col min="11" max="11" width="15.00390625" style="0" bestFit="1" customWidth="1"/>
  </cols>
  <sheetData>
    <row r="1" spans="1:9" s="7" customFormat="1" ht="31.5" customHeight="1">
      <c r="A1" s="47" t="s">
        <v>37</v>
      </c>
      <c r="B1" s="48"/>
      <c r="C1" s="48"/>
      <c r="D1" s="48"/>
      <c r="E1" s="48"/>
      <c r="F1" s="48"/>
      <c r="G1" s="48"/>
      <c r="H1" s="48"/>
      <c r="I1" s="48"/>
    </row>
    <row r="2" spans="1:9" s="7" customFormat="1" ht="15">
      <c r="A2" s="49" t="s">
        <v>32</v>
      </c>
      <c r="B2" s="50"/>
      <c r="C2" s="50"/>
      <c r="D2" s="50"/>
      <c r="E2" s="50"/>
      <c r="F2" s="50"/>
      <c r="G2" s="50"/>
      <c r="H2" s="50"/>
      <c r="I2" s="50"/>
    </row>
    <row r="3" spans="1:9" s="7" customFormat="1" ht="15">
      <c r="A3" s="51" t="s">
        <v>38</v>
      </c>
      <c r="B3" s="51"/>
      <c r="C3" s="51"/>
      <c r="D3" s="51"/>
      <c r="E3" s="51"/>
      <c r="F3" s="51"/>
      <c r="G3" s="51"/>
      <c r="H3" s="51"/>
      <c r="I3" s="51"/>
    </row>
    <row r="4" spans="1:9" s="7" customFormat="1" ht="15">
      <c r="A4" s="54" t="s">
        <v>39</v>
      </c>
      <c r="B4" s="54"/>
      <c r="C4" s="54"/>
      <c r="D4" s="54"/>
      <c r="E4" s="54"/>
      <c r="F4" s="54"/>
      <c r="G4" s="54"/>
      <c r="H4" s="54"/>
      <c r="I4" s="22"/>
    </row>
    <row r="5" spans="1:9" s="11" customFormat="1" ht="15">
      <c r="A5" s="51" t="s">
        <v>62</v>
      </c>
      <c r="B5" s="51"/>
      <c r="C5" s="51"/>
      <c r="D5" s="51"/>
      <c r="E5" s="51"/>
      <c r="F5" s="51"/>
      <c r="G5" s="51"/>
      <c r="H5" s="51"/>
      <c r="I5" s="51"/>
    </row>
    <row r="6" spans="1:8" s="11" customFormat="1" ht="27.75" customHeight="1">
      <c r="A6" s="52" t="s">
        <v>9</v>
      </c>
      <c r="B6" s="53" t="s">
        <v>9</v>
      </c>
      <c r="C6" s="14" t="s">
        <v>23</v>
      </c>
      <c r="D6" s="14" t="s">
        <v>23</v>
      </c>
      <c r="E6" s="14" t="s">
        <v>23</v>
      </c>
      <c r="F6" s="14" t="s">
        <v>23</v>
      </c>
      <c r="G6" s="14" t="s">
        <v>23</v>
      </c>
      <c r="H6" s="14" t="s">
        <v>23</v>
      </c>
    </row>
    <row r="7" spans="1:8" s="11" customFormat="1" ht="81.75" customHeight="1">
      <c r="A7" s="18" t="s">
        <v>20</v>
      </c>
      <c r="B7" s="18" t="s">
        <v>1</v>
      </c>
      <c r="C7" s="18" t="s">
        <v>34</v>
      </c>
      <c r="D7" s="18" t="s">
        <v>3</v>
      </c>
      <c r="E7" s="18" t="s">
        <v>35</v>
      </c>
      <c r="F7" s="18" t="s">
        <v>7</v>
      </c>
      <c r="G7" s="18" t="s">
        <v>36</v>
      </c>
      <c r="H7" s="18" t="s">
        <v>4</v>
      </c>
    </row>
    <row r="8" spans="1:11" s="11" customFormat="1" ht="45">
      <c r="A8" s="16">
        <v>101</v>
      </c>
      <c r="B8" s="16"/>
      <c r="C8" s="42">
        <v>187337000</v>
      </c>
      <c r="D8" s="42">
        <v>34547678.19</v>
      </c>
      <c r="E8" s="23">
        <f>D8/C8*100</f>
        <v>18.44146014401853</v>
      </c>
      <c r="F8" s="42">
        <f>D8-C8</f>
        <v>-152789321.81</v>
      </c>
      <c r="G8" s="39"/>
      <c r="H8" s="44" t="s">
        <v>70</v>
      </c>
      <c r="I8" s="13"/>
      <c r="K8" s="46"/>
    </row>
    <row r="9" spans="1:11" s="13" customFormat="1" ht="15.75">
      <c r="A9" s="16">
        <v>103</v>
      </c>
      <c r="B9" s="16"/>
      <c r="C9" s="42">
        <v>29200000</v>
      </c>
      <c r="D9" s="42">
        <v>8074389.14</v>
      </c>
      <c r="E9" s="23">
        <f>D9/C9*100</f>
        <v>27.652017602739726</v>
      </c>
      <c r="F9" s="42">
        <f>D9-C9</f>
        <v>-21125610.86</v>
      </c>
      <c r="G9" s="39"/>
      <c r="H9" s="40"/>
      <c r="K9" s="46"/>
    </row>
    <row r="10" spans="1:8" s="24" customFormat="1" ht="15.75">
      <c r="A10" s="16" t="s">
        <v>46</v>
      </c>
      <c r="B10" s="16"/>
      <c r="C10" s="42">
        <v>8110000</v>
      </c>
      <c r="D10" s="42">
        <v>1791436.99</v>
      </c>
      <c r="E10" s="23">
        <f>D10/C10*100</f>
        <v>22.08923538840937</v>
      </c>
      <c r="F10" s="42">
        <f>D10-C10</f>
        <v>-6318563.01</v>
      </c>
      <c r="G10" s="39"/>
      <c r="H10" s="40"/>
    </row>
    <row r="11" spans="1:8" s="24" customFormat="1" ht="17.25" customHeight="1">
      <c r="A11" s="16" t="s">
        <v>24</v>
      </c>
      <c r="B11" s="16"/>
      <c r="C11" s="42"/>
      <c r="D11" s="42"/>
      <c r="E11" s="23"/>
      <c r="F11" s="42"/>
      <c r="G11" s="39"/>
      <c r="H11" s="40"/>
    </row>
    <row r="12" spans="1:8" s="13" customFormat="1" ht="30">
      <c r="A12" s="16">
        <v>10501</v>
      </c>
      <c r="B12" s="16" t="s">
        <v>40</v>
      </c>
      <c r="C12" s="42">
        <v>4700000</v>
      </c>
      <c r="D12" s="42">
        <v>687158.72</v>
      </c>
      <c r="E12" s="23">
        <f>D12/C12*100</f>
        <v>14.620398297872338</v>
      </c>
      <c r="F12" s="42">
        <f>D12-C12</f>
        <v>-4012841.2800000003</v>
      </c>
      <c r="G12" s="39"/>
      <c r="H12" s="44" t="s">
        <v>71</v>
      </c>
    </row>
    <row r="13" spans="1:8" s="13" customFormat="1" ht="15.75">
      <c r="A13" s="16">
        <v>10502</v>
      </c>
      <c r="B13" s="16" t="s">
        <v>41</v>
      </c>
      <c r="C13" s="43"/>
      <c r="D13" s="42">
        <v>1939</v>
      </c>
      <c r="E13" s="23"/>
      <c r="F13" s="42">
        <f>D13-C13</f>
        <v>1939</v>
      </c>
      <c r="G13" s="39"/>
      <c r="H13" s="40"/>
    </row>
    <row r="14" spans="1:8" s="13" customFormat="1" ht="15.75">
      <c r="A14" s="16">
        <v>10503</v>
      </c>
      <c r="B14" s="16" t="s">
        <v>42</v>
      </c>
      <c r="C14" s="42">
        <v>1510000</v>
      </c>
      <c r="D14" s="42">
        <v>504607.38</v>
      </c>
      <c r="E14" s="23">
        <f>D14/C14*100</f>
        <v>33.41770728476821</v>
      </c>
      <c r="F14" s="42">
        <f>D14-C14</f>
        <v>-1005392.62</v>
      </c>
      <c r="G14" s="39"/>
      <c r="H14" s="40"/>
    </row>
    <row r="15" spans="1:8" s="13" customFormat="1" ht="15.75">
      <c r="A15" s="16">
        <v>10504</v>
      </c>
      <c r="B15" s="16" t="s">
        <v>43</v>
      </c>
      <c r="C15" s="42">
        <v>1900000</v>
      </c>
      <c r="D15" s="42">
        <v>597731.89</v>
      </c>
      <c r="E15" s="23">
        <f>D15/C15*100</f>
        <v>31.459573157894738</v>
      </c>
      <c r="F15" s="42">
        <f>D15-C15</f>
        <v>-1302268.1099999999</v>
      </c>
      <c r="G15" s="39"/>
      <c r="H15" s="40"/>
    </row>
    <row r="16" spans="1:8" s="13" customFormat="1" ht="15.75">
      <c r="A16" s="16">
        <v>106</v>
      </c>
      <c r="B16" s="16"/>
      <c r="C16" s="42">
        <v>7800000</v>
      </c>
      <c r="D16" s="42">
        <v>1207296.45</v>
      </c>
      <c r="E16" s="23">
        <f>D16/C16*100</f>
        <v>15.478159615384616</v>
      </c>
      <c r="F16" s="42">
        <f>D16-C16</f>
        <v>-6592703.55</v>
      </c>
      <c r="G16" s="39"/>
      <c r="H16" s="40"/>
    </row>
    <row r="17" spans="1:8" s="13" customFormat="1" ht="17.25" customHeight="1">
      <c r="A17" s="16" t="s">
        <v>24</v>
      </c>
      <c r="B17" s="16"/>
      <c r="C17" s="39"/>
      <c r="D17" s="39"/>
      <c r="E17" s="38"/>
      <c r="F17" s="37"/>
      <c r="G17" s="39"/>
      <c r="H17" s="40"/>
    </row>
    <row r="18" spans="1:8" s="13" customFormat="1" ht="47.25">
      <c r="A18" s="26">
        <v>10601</v>
      </c>
      <c r="B18" s="16" t="s">
        <v>29</v>
      </c>
      <c r="C18" s="42">
        <v>2600000</v>
      </c>
      <c r="D18" s="42">
        <v>150176.23</v>
      </c>
      <c r="E18" s="23">
        <f aca="true" t="shared" si="0" ref="E18:E30">D18/C18*100</f>
        <v>5.776008846153847</v>
      </c>
      <c r="F18" s="42">
        <f aca="true" t="shared" si="1" ref="F18:F30">D18-C18</f>
        <v>-2449823.77</v>
      </c>
      <c r="G18" s="39"/>
      <c r="H18" s="44" t="s">
        <v>72</v>
      </c>
    </row>
    <row r="19" spans="1:8" s="13" customFormat="1" ht="47.25">
      <c r="A19" s="16">
        <v>10606033</v>
      </c>
      <c r="B19" s="16" t="s">
        <v>30</v>
      </c>
      <c r="C19" s="42">
        <v>2500000</v>
      </c>
      <c r="D19" s="42">
        <v>784926.55</v>
      </c>
      <c r="E19" s="23">
        <f t="shared" si="0"/>
        <v>31.397062000000002</v>
      </c>
      <c r="F19" s="42">
        <f>D19-C19</f>
        <v>-1715073.45</v>
      </c>
      <c r="G19" s="39"/>
      <c r="H19" s="40"/>
    </row>
    <row r="20" spans="1:8" s="13" customFormat="1" ht="47.25">
      <c r="A20" s="16">
        <v>10606043</v>
      </c>
      <c r="B20" s="16" t="s">
        <v>31</v>
      </c>
      <c r="C20" s="42">
        <v>2700000</v>
      </c>
      <c r="D20" s="42">
        <v>272193.67</v>
      </c>
      <c r="E20" s="23">
        <f t="shared" si="0"/>
        <v>10.081247037037036</v>
      </c>
      <c r="F20" s="42">
        <f t="shared" si="1"/>
        <v>-2427806.33</v>
      </c>
      <c r="G20" s="39"/>
      <c r="H20" s="44" t="s">
        <v>72</v>
      </c>
    </row>
    <row r="21" spans="1:8" s="45" customFormat="1" ht="15.75">
      <c r="A21" s="16" t="s">
        <v>75</v>
      </c>
      <c r="B21" s="16"/>
      <c r="C21" s="42"/>
      <c r="D21" s="42">
        <v>8398</v>
      </c>
      <c r="E21" s="23"/>
      <c r="F21" s="42"/>
      <c r="G21" s="39"/>
      <c r="H21" s="44"/>
    </row>
    <row r="22" spans="1:8" s="13" customFormat="1" ht="15.75">
      <c r="A22" s="26">
        <v>108</v>
      </c>
      <c r="B22" s="16"/>
      <c r="C22" s="42">
        <v>890000</v>
      </c>
      <c r="D22" s="42">
        <v>272665.72</v>
      </c>
      <c r="E22" s="23">
        <f t="shared" si="0"/>
        <v>30.636597752808985</v>
      </c>
      <c r="F22" s="42">
        <f t="shared" si="1"/>
        <v>-617334.28</v>
      </c>
      <c r="G22" s="39"/>
      <c r="H22" s="40"/>
    </row>
    <row r="23" spans="1:8" s="32" customFormat="1" ht="15.75">
      <c r="A23" s="26" t="s">
        <v>59</v>
      </c>
      <c r="B23" s="16"/>
      <c r="C23" s="37"/>
      <c r="D23" s="37"/>
      <c r="E23" s="38"/>
      <c r="F23" s="37"/>
      <c r="G23" s="39"/>
      <c r="H23" s="40"/>
    </row>
    <row r="24" spans="1:8" s="13" customFormat="1" ht="15.75">
      <c r="A24" s="16">
        <v>111</v>
      </c>
      <c r="B24" s="16"/>
      <c r="C24" s="42">
        <v>4928000</v>
      </c>
      <c r="D24" s="42">
        <v>1596270.1</v>
      </c>
      <c r="E24" s="23">
        <f t="shared" si="0"/>
        <v>32.391844561688316</v>
      </c>
      <c r="F24" s="42">
        <f t="shared" si="1"/>
        <v>-3331729.9</v>
      </c>
      <c r="G24" s="39"/>
      <c r="H24" s="40"/>
    </row>
    <row r="25" spans="1:8" s="13" customFormat="1" ht="15.75">
      <c r="A25" s="16">
        <v>112</v>
      </c>
      <c r="B25" s="16"/>
      <c r="C25" s="42">
        <v>182000</v>
      </c>
      <c r="D25" s="42">
        <v>87729.21</v>
      </c>
      <c r="E25" s="23">
        <f t="shared" si="0"/>
        <v>48.20286263736264</v>
      </c>
      <c r="F25" s="42">
        <f t="shared" si="1"/>
        <v>-94270.79</v>
      </c>
      <c r="G25" s="39"/>
      <c r="H25" s="40"/>
    </row>
    <row r="26" spans="1:8" s="13" customFormat="1" ht="15.75">
      <c r="A26" s="16">
        <v>113</v>
      </c>
      <c r="B26" s="16"/>
      <c r="C26" s="42">
        <v>4336000</v>
      </c>
      <c r="D26" s="42">
        <v>944502.23</v>
      </c>
      <c r="E26" s="23">
        <f t="shared" si="0"/>
        <v>21.782800507380074</v>
      </c>
      <c r="F26" s="42">
        <f t="shared" si="1"/>
        <v>-3391497.77</v>
      </c>
      <c r="G26" s="39"/>
      <c r="H26" s="40"/>
    </row>
    <row r="27" spans="1:8" s="13" customFormat="1" ht="45">
      <c r="A27" s="16">
        <v>114</v>
      </c>
      <c r="B27" s="16"/>
      <c r="C27" s="42">
        <v>4050000</v>
      </c>
      <c r="D27" s="42">
        <v>780437.35</v>
      </c>
      <c r="E27" s="23">
        <f t="shared" si="0"/>
        <v>19.27005802469136</v>
      </c>
      <c r="F27" s="42">
        <f t="shared" si="1"/>
        <v>-3269562.65</v>
      </c>
      <c r="G27" s="39"/>
      <c r="H27" s="44" t="s">
        <v>60</v>
      </c>
    </row>
    <row r="28" spans="1:8" s="13" customFormat="1" ht="15.75">
      <c r="A28" s="16">
        <v>116</v>
      </c>
      <c r="B28" s="16"/>
      <c r="C28" s="42">
        <v>450000</v>
      </c>
      <c r="D28" s="42">
        <v>168251.08</v>
      </c>
      <c r="E28" s="23">
        <f t="shared" si="0"/>
        <v>37.389128888888884</v>
      </c>
      <c r="F28" s="42">
        <f t="shared" si="1"/>
        <v>-281748.92000000004</v>
      </c>
      <c r="G28" s="39"/>
      <c r="H28" s="41"/>
    </row>
    <row r="29" spans="1:8" s="13" customFormat="1" ht="45">
      <c r="A29" s="16">
        <v>117</v>
      </c>
      <c r="B29" s="16"/>
      <c r="C29" s="42">
        <v>3526000</v>
      </c>
      <c r="D29" s="42">
        <v>140465.25</v>
      </c>
      <c r="E29" s="23">
        <f t="shared" si="0"/>
        <v>3.9836996596710152</v>
      </c>
      <c r="F29" s="42">
        <f t="shared" si="1"/>
        <v>-3385534.75</v>
      </c>
      <c r="G29" s="39"/>
      <c r="H29" s="44" t="s">
        <v>73</v>
      </c>
    </row>
    <row r="30" spans="1:8" s="13" customFormat="1" ht="15.75">
      <c r="A30" s="16">
        <v>202</v>
      </c>
      <c r="B30" s="16"/>
      <c r="C30" s="42">
        <v>849430282.71</v>
      </c>
      <c r="D30" s="42">
        <v>154951543.13</v>
      </c>
      <c r="E30" s="23">
        <f t="shared" si="0"/>
        <v>18.24181999205946</v>
      </c>
      <c r="F30" s="42">
        <f t="shared" si="1"/>
        <v>-694478739.58</v>
      </c>
      <c r="G30" s="39"/>
      <c r="H30" s="40"/>
    </row>
    <row r="31" spans="1:8" s="13" customFormat="1" ht="31.5">
      <c r="A31" s="16" t="s">
        <v>24</v>
      </c>
      <c r="B31" s="16"/>
      <c r="C31" s="39"/>
      <c r="D31" s="39"/>
      <c r="E31" s="38"/>
      <c r="F31" s="37"/>
      <c r="G31" s="39"/>
      <c r="H31" s="40"/>
    </row>
    <row r="32" spans="1:8" s="13" customFormat="1" ht="15.75">
      <c r="A32" s="16" t="s">
        <v>25</v>
      </c>
      <c r="B32" s="16"/>
      <c r="C32" s="42">
        <v>134742600</v>
      </c>
      <c r="D32" s="42">
        <v>33687000</v>
      </c>
      <c r="E32" s="23">
        <f>D32/C32*100</f>
        <v>25.00100191030899</v>
      </c>
      <c r="F32" s="42">
        <f aca="true" t="shared" si="2" ref="F32:F38">D32-C32</f>
        <v>-101055600</v>
      </c>
      <c r="G32" s="39"/>
      <c r="H32" s="40"/>
    </row>
    <row r="33" spans="1:8" s="13" customFormat="1" ht="31.5">
      <c r="A33" s="16" t="s">
        <v>26</v>
      </c>
      <c r="B33" s="16"/>
      <c r="C33" s="42">
        <v>243299730.29</v>
      </c>
      <c r="D33" s="42">
        <v>12135684.69</v>
      </c>
      <c r="E33" s="23">
        <f>D33/C33*100</f>
        <v>4.987956491170347</v>
      </c>
      <c r="F33" s="42">
        <f t="shared" si="2"/>
        <v>-231164045.6</v>
      </c>
      <c r="G33" s="39"/>
      <c r="H33" s="44" t="s">
        <v>61</v>
      </c>
    </row>
    <row r="34" spans="1:8" s="13" customFormat="1" ht="31.5">
      <c r="A34" s="16" t="s">
        <v>27</v>
      </c>
      <c r="B34" s="16"/>
      <c r="C34" s="42">
        <v>357077751.57</v>
      </c>
      <c r="D34" s="42">
        <v>89196904.03</v>
      </c>
      <c r="E34" s="23">
        <f>D34/C34*100</f>
        <v>24.979686815495764</v>
      </c>
      <c r="F34" s="42">
        <f t="shared" si="2"/>
        <v>-267880847.54</v>
      </c>
      <c r="G34" s="39"/>
      <c r="H34" s="44"/>
    </row>
    <row r="35" spans="1:8" s="13" customFormat="1" ht="63">
      <c r="A35" s="16" t="s">
        <v>28</v>
      </c>
      <c r="B35" s="16"/>
      <c r="C35" s="42">
        <v>97212782.93</v>
      </c>
      <c r="D35" s="42">
        <v>19938309.41</v>
      </c>
      <c r="E35" s="23">
        <f>D35/C35*100</f>
        <v>20.509966702997254</v>
      </c>
      <c r="F35" s="42">
        <f t="shared" si="2"/>
        <v>-77274473.52000001</v>
      </c>
      <c r="G35" s="39"/>
      <c r="H35" s="44" t="s">
        <v>74</v>
      </c>
    </row>
    <row r="36" spans="1:8" s="13" customFormat="1" ht="30">
      <c r="A36" s="16">
        <v>207</v>
      </c>
      <c r="B36" s="16"/>
      <c r="C36" s="42">
        <v>17097417.92</v>
      </c>
      <c r="D36" s="43">
        <v>50000</v>
      </c>
      <c r="E36" s="23">
        <f>D36/C36*100</f>
        <v>0.29244181919137413</v>
      </c>
      <c r="F36" s="42">
        <f t="shared" si="2"/>
        <v>-17047417.92</v>
      </c>
      <c r="G36" s="39"/>
      <c r="H36" s="44" t="s">
        <v>74</v>
      </c>
    </row>
    <row r="37" spans="1:8" s="13" customFormat="1" ht="15.75">
      <c r="A37" s="16">
        <v>218</v>
      </c>
      <c r="B37" s="16"/>
      <c r="C37" s="39"/>
      <c r="D37" s="42">
        <v>66715.62</v>
      </c>
      <c r="E37" s="23"/>
      <c r="F37" s="42">
        <f t="shared" si="2"/>
        <v>66715.62</v>
      </c>
      <c r="G37" s="39"/>
      <c r="H37" s="40"/>
    </row>
    <row r="38" spans="1:8" s="13" customFormat="1" ht="15.75">
      <c r="A38" s="16">
        <v>219</v>
      </c>
      <c r="B38" s="16"/>
      <c r="C38" s="39"/>
      <c r="D38" s="42">
        <v>-123070.62</v>
      </c>
      <c r="E38" s="23"/>
      <c r="F38" s="42">
        <f t="shared" si="2"/>
        <v>-123070.62</v>
      </c>
      <c r="G38" s="39"/>
      <c r="H38" s="39"/>
    </row>
    <row r="39" s="13" customFormat="1" ht="15">
      <c r="A39" s="12"/>
    </row>
    <row r="40" spans="1:9" ht="33.75" customHeight="1">
      <c r="A40" s="33"/>
      <c r="B40" s="34"/>
      <c r="C40" s="34"/>
      <c r="D40" s="34"/>
      <c r="E40" s="34"/>
      <c r="F40" s="34"/>
      <c r="G40" s="34"/>
      <c r="H40" s="34"/>
      <c r="I40" s="34"/>
    </row>
    <row r="41" spans="1:9" s="35" customFormat="1" ht="49.5" customHeight="1">
      <c r="A41" s="49" t="s">
        <v>5</v>
      </c>
      <c r="B41" s="49"/>
      <c r="C41" s="49"/>
      <c r="D41" s="49"/>
      <c r="E41" s="49"/>
      <c r="F41" s="49"/>
      <c r="G41" s="49"/>
      <c r="H41" s="49"/>
      <c r="I41" s="49"/>
    </row>
    <row r="42" spans="1:9" ht="15">
      <c r="A42" s="51" t="s">
        <v>38</v>
      </c>
      <c r="B42" s="51"/>
      <c r="C42" s="51"/>
      <c r="D42" s="51"/>
      <c r="E42" s="51"/>
      <c r="F42" s="51"/>
      <c r="G42" s="51"/>
      <c r="H42" s="51"/>
      <c r="I42" s="51"/>
    </row>
    <row r="43" spans="1:9" ht="15">
      <c r="A43" s="51" t="s">
        <v>39</v>
      </c>
      <c r="B43" s="51"/>
      <c r="C43" s="51"/>
      <c r="D43" s="51"/>
      <c r="E43" s="51"/>
      <c r="F43" s="51"/>
      <c r="G43" s="51"/>
      <c r="H43" s="51"/>
      <c r="I43" s="51"/>
    </row>
    <row r="44" spans="1:9" ht="15">
      <c r="A44" s="51" t="s">
        <v>62</v>
      </c>
      <c r="B44" s="51"/>
      <c r="C44" s="51"/>
      <c r="D44" s="51"/>
      <c r="E44" s="51"/>
      <c r="F44" s="51"/>
      <c r="G44" s="51"/>
      <c r="H44" s="51"/>
      <c r="I44" s="51"/>
    </row>
    <row r="45" spans="1:9" ht="15">
      <c r="A45" s="52" t="s">
        <v>9</v>
      </c>
      <c r="B45" s="53" t="s">
        <v>9</v>
      </c>
      <c r="C45" s="55" t="s">
        <v>23</v>
      </c>
      <c r="D45" s="55" t="s">
        <v>23</v>
      </c>
      <c r="E45" s="55" t="s">
        <v>23</v>
      </c>
      <c r="F45" s="55" t="s">
        <v>23</v>
      </c>
      <c r="G45" s="55" t="s">
        <v>23</v>
      </c>
      <c r="H45" s="55" t="s">
        <v>23</v>
      </c>
      <c r="I45" s="13"/>
    </row>
    <row r="46" spans="1:9" ht="56.25" customHeight="1">
      <c r="A46" s="9" t="s">
        <v>12</v>
      </c>
      <c r="B46" s="9" t="s">
        <v>1</v>
      </c>
      <c r="C46" s="10" t="s">
        <v>22</v>
      </c>
      <c r="D46" s="10" t="s">
        <v>3</v>
      </c>
      <c r="E46" s="10" t="s">
        <v>15</v>
      </c>
      <c r="F46" s="10" t="s">
        <v>7</v>
      </c>
      <c r="G46" s="17" t="s">
        <v>2</v>
      </c>
      <c r="H46" s="10" t="s">
        <v>4</v>
      </c>
      <c r="I46" s="13"/>
    </row>
    <row r="47" spans="1:9" ht="45.75" customHeight="1">
      <c r="A47" s="29" t="s">
        <v>11</v>
      </c>
      <c r="B47" s="29" t="s">
        <v>6</v>
      </c>
      <c r="C47" s="30">
        <v>1140188281.9</v>
      </c>
      <c r="D47" s="30">
        <v>216191707.04</v>
      </c>
      <c r="E47" s="31">
        <f aca="true" t="shared" si="3" ref="E47:E64">SUM(D47/C47*100)</f>
        <v>18.96105322883515</v>
      </c>
      <c r="F47" s="30">
        <f>SUM(F48:F64)</f>
        <v>-232183882.10999998</v>
      </c>
      <c r="G47" s="3" t="s">
        <v>18</v>
      </c>
      <c r="H47" s="1" t="s">
        <v>18</v>
      </c>
      <c r="I47" s="13"/>
    </row>
    <row r="48" spans="1:9" ht="30">
      <c r="A48" s="15" t="s">
        <v>44</v>
      </c>
      <c r="B48" s="15" t="s">
        <v>6</v>
      </c>
      <c r="C48" s="5">
        <v>2039016.71</v>
      </c>
      <c r="D48" s="5">
        <v>379240.39</v>
      </c>
      <c r="E48" s="23">
        <f t="shared" si="3"/>
        <v>18.599180092055253</v>
      </c>
      <c r="F48" s="5">
        <f aca="true" t="shared" si="4" ref="F48:F64">SUM(D48-C48)</f>
        <v>-1659776.3199999998</v>
      </c>
      <c r="G48" s="21" t="s">
        <v>63</v>
      </c>
      <c r="H48" s="20" t="s">
        <v>64</v>
      </c>
      <c r="I48" s="13"/>
    </row>
    <row r="49" spans="1:9" s="13" customFormat="1" ht="15.75">
      <c r="A49" s="15" t="s">
        <v>52</v>
      </c>
      <c r="B49" s="15" t="s">
        <v>6</v>
      </c>
      <c r="C49" s="5">
        <v>9500</v>
      </c>
      <c r="D49" s="5">
        <v>0</v>
      </c>
      <c r="E49" s="23">
        <f t="shared" si="3"/>
        <v>0</v>
      </c>
      <c r="F49" s="5">
        <f t="shared" si="4"/>
        <v>-9500</v>
      </c>
      <c r="G49" s="21" t="s">
        <v>21</v>
      </c>
      <c r="H49" s="20" t="s">
        <v>65</v>
      </c>
      <c r="I49" s="28"/>
    </row>
    <row r="50" spans="1:9" s="6" customFormat="1" ht="29.25" customHeight="1">
      <c r="A50" s="16" t="s">
        <v>16</v>
      </c>
      <c r="B50" s="16" t="s">
        <v>6</v>
      </c>
      <c r="C50" s="5">
        <v>300000</v>
      </c>
      <c r="D50" s="5">
        <v>0</v>
      </c>
      <c r="E50" s="23">
        <f t="shared" si="3"/>
        <v>0</v>
      </c>
      <c r="F50" s="5">
        <f t="shared" si="4"/>
        <v>-300000</v>
      </c>
      <c r="G50" s="19" t="s">
        <v>21</v>
      </c>
      <c r="H50" s="20" t="s">
        <v>47</v>
      </c>
      <c r="I50"/>
    </row>
    <row r="51" spans="1:9" ht="15.75">
      <c r="A51" s="16" t="s">
        <v>8</v>
      </c>
      <c r="B51" s="16" t="s">
        <v>6</v>
      </c>
      <c r="C51" s="5">
        <v>20000</v>
      </c>
      <c r="D51" s="5">
        <v>0</v>
      </c>
      <c r="E51" s="23">
        <f t="shared" si="3"/>
        <v>0</v>
      </c>
      <c r="F51" s="5">
        <f t="shared" si="4"/>
        <v>-20000</v>
      </c>
      <c r="G51" s="19" t="s">
        <v>14</v>
      </c>
      <c r="H51" s="20" t="s">
        <v>13</v>
      </c>
      <c r="I51" s="6"/>
    </row>
    <row r="52" spans="1:8" s="6" customFormat="1" ht="27.75" customHeight="1">
      <c r="A52" s="16" t="s">
        <v>19</v>
      </c>
      <c r="B52" s="16" t="s">
        <v>6</v>
      </c>
      <c r="C52" s="5">
        <v>162000</v>
      </c>
      <c r="D52" s="5">
        <v>0</v>
      </c>
      <c r="E52" s="23">
        <f t="shared" si="3"/>
        <v>0</v>
      </c>
      <c r="F52" s="5">
        <f t="shared" si="4"/>
        <v>-162000</v>
      </c>
      <c r="G52" s="19" t="s">
        <v>21</v>
      </c>
      <c r="H52" s="20" t="s">
        <v>66</v>
      </c>
    </row>
    <row r="53" spans="1:8" s="6" customFormat="1" ht="30">
      <c r="A53" s="16" t="s">
        <v>53</v>
      </c>
      <c r="B53" s="16" t="s">
        <v>6</v>
      </c>
      <c r="C53" s="5">
        <v>6434172.94</v>
      </c>
      <c r="D53" s="5">
        <v>124331.6</v>
      </c>
      <c r="E53" s="23">
        <f t="shared" si="3"/>
        <v>1.9323633536029883</v>
      </c>
      <c r="F53" s="5">
        <f t="shared" si="4"/>
        <v>-6309841.340000001</v>
      </c>
      <c r="G53" s="19" t="s">
        <v>50</v>
      </c>
      <c r="H53" s="20" t="s">
        <v>51</v>
      </c>
    </row>
    <row r="54" spans="1:8" s="6" customFormat="1" ht="30">
      <c r="A54" s="16" t="s">
        <v>45</v>
      </c>
      <c r="B54" s="16" t="s">
        <v>6</v>
      </c>
      <c r="C54" s="5">
        <v>2500000</v>
      </c>
      <c r="D54" s="5">
        <v>374593.44</v>
      </c>
      <c r="E54" s="23">
        <f t="shared" si="3"/>
        <v>14.9837376</v>
      </c>
      <c r="F54" s="5">
        <f t="shared" si="4"/>
        <v>-2125406.56</v>
      </c>
      <c r="G54" s="19" t="s">
        <v>50</v>
      </c>
      <c r="H54" s="20" t="s">
        <v>51</v>
      </c>
    </row>
    <row r="55" spans="1:8" s="6" customFormat="1" ht="33.75" customHeight="1">
      <c r="A55" s="16" t="s">
        <v>17</v>
      </c>
      <c r="B55" s="16" t="s">
        <v>6</v>
      </c>
      <c r="C55" s="5">
        <v>1377380</v>
      </c>
      <c r="D55" s="5">
        <v>0</v>
      </c>
      <c r="E55" s="23">
        <f t="shared" si="3"/>
        <v>0</v>
      </c>
      <c r="F55" s="5">
        <f t="shared" si="4"/>
        <v>-1377380</v>
      </c>
      <c r="G55" s="19" t="s">
        <v>50</v>
      </c>
      <c r="H55" s="20" t="s">
        <v>51</v>
      </c>
    </row>
    <row r="56" spans="1:8" s="6" customFormat="1" ht="30">
      <c r="A56" s="16" t="s">
        <v>48</v>
      </c>
      <c r="B56" s="16" t="s">
        <v>6</v>
      </c>
      <c r="C56" s="5">
        <v>439000</v>
      </c>
      <c r="D56" s="5">
        <v>15111.5</v>
      </c>
      <c r="E56" s="23">
        <f t="shared" si="3"/>
        <v>3.4422551252847375</v>
      </c>
      <c r="F56" s="5">
        <f t="shared" si="4"/>
        <v>-423888.5</v>
      </c>
      <c r="G56" s="19" t="s">
        <v>50</v>
      </c>
      <c r="H56" s="20" t="s">
        <v>51</v>
      </c>
    </row>
    <row r="57" spans="1:9" s="6" customFormat="1" ht="30">
      <c r="A57" s="16" t="s">
        <v>10</v>
      </c>
      <c r="B57" s="16" t="s">
        <v>6</v>
      </c>
      <c r="C57" s="5">
        <v>137766277.92</v>
      </c>
      <c r="D57" s="5">
        <v>0</v>
      </c>
      <c r="E57" s="23">
        <f t="shared" si="3"/>
        <v>0</v>
      </c>
      <c r="F57" s="5">
        <f t="shared" si="4"/>
        <v>-137766277.92</v>
      </c>
      <c r="G57" s="19" t="s">
        <v>56</v>
      </c>
      <c r="H57" s="20" t="s">
        <v>57</v>
      </c>
      <c r="I57" s="2"/>
    </row>
    <row r="58" spans="1:9" s="2" customFormat="1" ht="27" customHeight="1">
      <c r="A58" s="16" t="s">
        <v>0</v>
      </c>
      <c r="B58" s="16" t="s">
        <v>6</v>
      </c>
      <c r="C58" s="5">
        <v>15928316.07</v>
      </c>
      <c r="D58" s="5">
        <v>1412991.49</v>
      </c>
      <c r="E58" s="23">
        <f t="shared" si="3"/>
        <v>8.870940806236776</v>
      </c>
      <c r="F58" s="5">
        <f t="shared" si="4"/>
        <v>-14515324.58</v>
      </c>
      <c r="G58" s="19" t="s">
        <v>14</v>
      </c>
      <c r="H58" s="20" t="s">
        <v>13</v>
      </c>
      <c r="I58"/>
    </row>
    <row r="59" spans="1:9" ht="24.75" customHeight="1">
      <c r="A59" s="16" t="s">
        <v>33</v>
      </c>
      <c r="B59" s="16" t="s">
        <v>6</v>
      </c>
      <c r="C59" s="5">
        <v>129660.21</v>
      </c>
      <c r="D59" s="5">
        <v>20662.74</v>
      </c>
      <c r="E59" s="23">
        <f t="shared" si="3"/>
        <v>15.936068590356287</v>
      </c>
      <c r="F59" s="5">
        <f t="shared" si="4"/>
        <v>-108997.47</v>
      </c>
      <c r="G59" s="21" t="s">
        <v>21</v>
      </c>
      <c r="H59" s="27" t="s">
        <v>58</v>
      </c>
      <c r="I59" s="8"/>
    </row>
    <row r="60" spans="1:9" s="8" customFormat="1" ht="15.75">
      <c r="A60" s="16" t="s">
        <v>54</v>
      </c>
      <c r="B60" s="16" t="s">
        <v>6</v>
      </c>
      <c r="C60" s="5">
        <v>364000</v>
      </c>
      <c r="D60" s="5">
        <v>0</v>
      </c>
      <c r="E60" s="23">
        <f t="shared" si="3"/>
        <v>0</v>
      </c>
      <c r="F60" s="5">
        <f t="shared" si="4"/>
        <v>-364000</v>
      </c>
      <c r="G60" s="19" t="s">
        <v>14</v>
      </c>
      <c r="H60" s="20" t="s">
        <v>13</v>
      </c>
      <c r="I60" s="28"/>
    </row>
    <row r="61" spans="1:9" s="28" customFormat="1" ht="30">
      <c r="A61" s="16" t="s">
        <v>49</v>
      </c>
      <c r="B61" s="16" t="s">
        <v>6</v>
      </c>
      <c r="C61" s="5">
        <v>42500404.52</v>
      </c>
      <c r="D61" s="5">
        <v>5112772.86</v>
      </c>
      <c r="E61" s="23">
        <f t="shared" si="3"/>
        <v>12.029939285857884</v>
      </c>
      <c r="F61" s="5">
        <f t="shared" si="4"/>
        <v>-37387631.660000004</v>
      </c>
      <c r="G61" s="19" t="s">
        <v>50</v>
      </c>
      <c r="H61" s="20" t="s">
        <v>51</v>
      </c>
      <c r="I61" s="25"/>
    </row>
    <row r="62" spans="1:8" s="36" customFormat="1" ht="15.75">
      <c r="A62" s="16" t="s">
        <v>67</v>
      </c>
      <c r="B62" s="16" t="s">
        <v>6</v>
      </c>
      <c r="C62" s="5">
        <v>1880000</v>
      </c>
      <c r="D62" s="5">
        <v>302552.24</v>
      </c>
      <c r="E62" s="23">
        <f t="shared" si="3"/>
        <v>16.09320425531915</v>
      </c>
      <c r="F62" s="5">
        <f t="shared" si="4"/>
        <v>-1577447.76</v>
      </c>
      <c r="G62" s="19" t="s">
        <v>21</v>
      </c>
      <c r="H62" s="20" t="s">
        <v>68</v>
      </c>
    </row>
    <row r="63" spans="1:9" s="25" customFormat="1" ht="36" customHeight="1">
      <c r="A63" s="16" t="s">
        <v>69</v>
      </c>
      <c r="B63" s="16">
        <v>200</v>
      </c>
      <c r="C63" s="5">
        <v>34706500</v>
      </c>
      <c r="D63" s="5">
        <v>6681090</v>
      </c>
      <c r="E63" s="23">
        <f t="shared" si="3"/>
        <v>19.250255715788107</v>
      </c>
      <c r="F63" s="5">
        <f t="shared" si="4"/>
        <v>-28025410</v>
      </c>
      <c r="G63" s="19" t="s">
        <v>50</v>
      </c>
      <c r="H63" s="20" t="s">
        <v>51</v>
      </c>
      <c r="I63"/>
    </row>
    <row r="64" spans="1:8" ht="15.75">
      <c r="A64" s="16">
        <v>1301</v>
      </c>
      <c r="B64" s="16">
        <v>200</v>
      </c>
      <c r="C64" s="5">
        <v>51000</v>
      </c>
      <c r="D64" s="5">
        <v>0</v>
      </c>
      <c r="E64" s="23">
        <f t="shared" si="3"/>
        <v>0</v>
      </c>
      <c r="F64" s="5">
        <f t="shared" si="4"/>
        <v>-51000</v>
      </c>
      <c r="G64" s="19" t="s">
        <v>21</v>
      </c>
      <c r="H64" s="20" t="s">
        <v>55</v>
      </c>
    </row>
  </sheetData>
  <sheetProtection/>
  <mergeCells count="12">
    <mergeCell ref="A43:I43"/>
    <mergeCell ref="A44:I44"/>
    <mergeCell ref="A45:B45"/>
    <mergeCell ref="C45:H45"/>
    <mergeCell ref="A1:I1"/>
    <mergeCell ref="A2:I2"/>
    <mergeCell ref="A3:I3"/>
    <mergeCell ref="A6:B6"/>
    <mergeCell ref="A4:H4"/>
    <mergeCell ref="A42:I42"/>
    <mergeCell ref="A5:I5"/>
    <mergeCell ref="A41:I41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2023-04-28T07:12:56Z</cp:lastPrinted>
  <dcterms:created xsi:type="dcterms:W3CDTF">2020-06-23T07:11:22Z</dcterms:created>
  <dcterms:modified xsi:type="dcterms:W3CDTF">2024-04-10T07:44:09Z</dcterms:modified>
  <cp:category/>
  <cp:version/>
  <cp:contentType/>
  <cp:contentStatus/>
</cp:coreProperties>
</file>